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5a20977733cca6f/Documentos/01_IMUVI/AÑO FISCAL 2025/SIRET 2025/04 CUATRO TRIMESTRE 2025/"/>
    </mc:Choice>
  </mc:AlternateContent>
  <xr:revisionPtr revIDLastSave="133" documentId="11_A5B33B03DCD166072A802D50BB9AE62F71027842" xr6:coauthVersionLast="47" xr6:coauthVersionMax="47" xr10:uidLastSave="{D48616C3-8DE9-4EC3-B467-C6B351A5984D}"/>
  <bookViews>
    <workbookView xWindow="-108" yWindow="-108" windowWidth="23256" windowHeight="12456" tabRatio="885" activeTab="2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<sst xmlns="http://schemas.openxmlformats.org/spreadsheetml/2006/main" count="189" uniqueCount="136">
  <si>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</si>
  <si>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</si>
  <si>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</si>
  <si>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</si>
  <si>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</si>
  <si>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</si>
  <si>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</si>
  <si>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</si>
  <si>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</si>
  <si>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</si>
  <si>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</si>
  <si>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</si>
  <si>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</si>
  <si>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</si>
  <si>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</si>
  <si>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</si>
  <si>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</si>
  <si>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</si>
  <si>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</si>
  <si>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</si>
  <si>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</si>
  <si>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</si>
  <si>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</si>
  <si>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</si>
  <si>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</si>
  <si>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</si>
  <si>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</si>
  <si>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</si>
  <si>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</si>
  <si>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</si>
  <si>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</si>
  <si>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</si>
  <si>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</si>
  <si>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</si>
  <si>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</si>
  <si>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</si>
  <si>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</si>
  <si>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</si>
  <si>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</si>
  <si>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</si>
  <si>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</si>
  <si>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</si>
  <si>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</si>
  <si>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</si>
  <si>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</si>
  <si>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</si>
  <si>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</si>
  <si>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</si>
  <si>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</si>
  <si>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</si>
  <si>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</si>
  <si>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</si>
  <si>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</si>
  <si>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</si>
  <si>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</si>
  <si>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</si>
  <si>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</si>
  <si>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</si>
  <si>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</si>
  <si>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</si>
  <si>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</si>
  <si>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</si>
  <si>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</si>
  <si>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</si>
  <si>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</si>
  <si>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</si>
  <si>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</si>
  <si>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</si>
  <si>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</si>
  <si>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</si>
  <si>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</si>
  <si>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</si>
  <si>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</si>
  <si>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</si>
  <si>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</si>
  <si>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</si>
  <si>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</si>
  <si>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</si>
  <si>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</si>
  <si>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</si>
  <si>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</si>
  <si>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</si>
  <si>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</si>
  <si>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</si>
  <si>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</si>
  <si>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</si>
  <si>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</si>
  <si>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</si>
  <si>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</si>
  <si>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</si>
  <si>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</si>
  <si>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</si>
  <si>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</si>
  <si>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</si>
  <si>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</si>
  <si>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</si>
  <si>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</si>
  <si>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</si>
  <si>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</si>
  <si>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</si>
  <si>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</si>
  <si>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</si>
  <si>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</si>
  <si>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</si>
  <si>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</si>
  <si>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</si>
  <si>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</si>
  <si>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</si>
  <si>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</si>
  <si>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</si>
  <si>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</si>
  <si>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</si>
  <si>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</si>
  <si>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</si>
  <si>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</si>
  <si>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</si>
  <si>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</si>
  <si>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</si>
  <si>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</si>
  <si>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</si>
  <si>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</si>
  <si>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</si>
  <si>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</si>
  <si>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</si>
  <si>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</si>
  <si>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</si>
  <si>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</si>
  <si>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</si>
  <si>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</si>
  <si>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</si>
  <si>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</si>
  <si>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INSTITUTO MUNICIPAL DE VIVIENDA DE SAN MIGUEL DE ALLENDE, GTO.
Estado Analítico del Ejercicio del Presupuesto de Egresos
Clasificación por Objeto del Gasto (Capítulo y Concepto)
Del 1 de Enero al 31 de Diciembre de 2025
(Cifras en Pesos)</t>
  </si>
  <si>
    <t>INSTITUTO MUNICIPAL DE VIVIENDA DE SAN MIGUEL DE ALLENDE, GTO.
Estado Analítico del Ejercicio del Presupuesto de Egresos
Clasificación Económica (por Tipo de Gasto)
Del 1 de Enero al 31 de Diciembre de 2025
(Cifras en Pesos)</t>
  </si>
  <si>
    <t>31120M33V010000 AREA ADMINISTRATIVA</t>
  </si>
  <si>
    <t>INSTITUTO MUNICIPAL DE VIVIENDA DE SAN MIGUEL DE ALLENDE, GTO.
Estado Analítico del Ejercicio del Presupuesto de Egresos
Clasificación Administrativa
Del 1 de Enero al 31 de Diciembre de 2025
(Cifras en Pesos)</t>
  </si>
  <si>
    <t>INSTITUTO MUNICIPAL DE VIVIENDA DE SAN MIGUEL DE ALLENDE, GTO.
Estado Analítico del Ejercicio del Presupuesto de Egresos
Clasificación Funcional (Finalidad y Función)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</si>
</sst>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998220</xdr:colOff>
      <xdr:row>86</xdr:row>
      <xdr:rowOff>91440</xdr:rowOff>
    </xdr:from>
    <xdr:to>
      <xdr:col>5</xdr:col>
      <xdr:colOff>933450</xdr:colOff>
      <xdr:row>91</xdr:row>
      <xdr:rowOff>2093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609B811-066B-4424-B30D-E8A6A6D7D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20" y="12054840"/>
          <a:ext cx="7273290" cy="55835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workbookViewId="0">
      <selection activeCell="G14" sqref="G14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57" customHeight="1" x14ac:dyDescent="0.2">
      <c r="A1" s="37" t="s">
        <v>134</v>
      </c>
      <c r="B1" s="38"/>
      <c r="C1" s="38"/>
      <c r="D1" s="38"/>
      <c r="E1" s="38"/>
      <c r="F1" s="38"/>
      <c r="G1" s="39"/>
    </row>
    <row r="2" spans="1:7" x14ac:dyDescent="0.2">
      <c r="A2" s="19"/>
      <c r="B2" s="36" t="s">
        <v>59</v>
      </c>
      <c r="C2" s="32"/>
      <c r="D2" s="32"/>
      <c r="E2" s="32"/>
      <c r="F2" s="33"/>
      <c r="G2" s="34" t="s">
        <v>58</v>
      </c>
    </row>
    <row r="3" spans="1:7" ht="24.9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5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133</v>
      </c>
      <c r="B5" s="23">
        <v>6565661.7199999997</v>
      </c>
      <c r="C5" s="23">
        <v>12297956.58</v>
      </c>
      <c r="D5" s="23">
        <f>B5+C5</f>
        <v>18863618.300000001</v>
      </c>
      <c r="E5" s="23">
        <v>5897172.4100000001</v>
      </c>
      <c r="F5" s="23">
        <v>5896654.9100000001</v>
      </c>
      <c r="G5" s="23">
        <f>D5-E5</f>
        <v>12966445.890000001</v>
      </c>
    </row>
    <row r="6" spans="1:7" x14ac:dyDescent="0.2">
      <c r="A6" s="14" t="s">
        <v>50</v>
      </c>
      <c r="B6" s="23">
        <v>0</v>
      </c>
      <c r="C6" s="23">
        <v>0</v>
      </c>
      <c r="D6" s="23">
        <f t="shared" ref="D6:D11" si="0">B6+C6</f>
        <v>0</v>
      </c>
      <c r="E6" s="23">
        <v>0</v>
      </c>
      <c r="F6" s="23">
        <v>0</v>
      </c>
      <c r="G6" s="23">
        <f t="shared" ref="G6:G11" si="1">D6-E6</f>
        <v>0</v>
      </c>
    </row>
    <row r="7" spans="1:7" x14ac:dyDescent="0.2">
      <c r="A7" s="14" t="s">
        <v>51</v>
      </c>
      <c r="B7" s="23">
        <v>0</v>
      </c>
      <c r="C7" s="23">
        <v>0</v>
      </c>
      <c r="D7" s="23">
        <f t="shared" si="0"/>
        <v>0</v>
      </c>
      <c r="E7" s="23">
        <v>0</v>
      </c>
      <c r="F7" s="23">
        <v>0</v>
      </c>
      <c r="G7" s="23">
        <f t="shared" si="1"/>
        <v>0</v>
      </c>
    </row>
    <row r="8" spans="1:7" x14ac:dyDescent="0.2">
      <c r="A8" s="14" t="s">
        <v>52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</row>
    <row r="9" spans="1:7" x14ac:dyDescent="0.2">
      <c r="A9" s="14"/>
      <c r="B9" s="23">
        <v>0</v>
      </c>
      <c r="C9" s="23">
        <v>0</v>
      </c>
      <c r="D9" s="23">
        <f t="shared" si="0"/>
        <v>0</v>
      </c>
      <c r="E9" s="23">
        <v>0</v>
      </c>
      <c r="F9" s="23">
        <v>0</v>
      </c>
      <c r="G9" s="23">
        <f t="shared" si="1"/>
        <v>0</v>
      </c>
    </row>
    <row r="10" spans="1:7" x14ac:dyDescent="0.2">
      <c r="A10" s="14"/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</row>
    <row r="11" spans="1:7" x14ac:dyDescent="0.2">
      <c r="A11" s="14"/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</row>
    <row r="12" spans="1:7" x14ac:dyDescent="0.2">
      <c r="A12" s="14"/>
      <c r="B12" s="23">
        <v>0</v>
      </c>
      <c r="C12" s="23">
        <v>0</v>
      </c>
      <c r="D12" s="23">
        <f t="shared" ref="D12:D13" si="2">B12+C12</f>
        <v>0</v>
      </c>
      <c r="E12" s="23">
        <v>0</v>
      </c>
      <c r="F12" s="23">
        <v>0</v>
      </c>
      <c r="G12" s="23">
        <f t="shared" ref="G12:G13" si="3">D12-E12</f>
        <v>0</v>
      </c>
    </row>
    <row r="13" spans="1:7" x14ac:dyDescent="0.2">
      <c r="A13" s="14"/>
      <c r="B13" s="23">
        <v>0</v>
      </c>
      <c r="C13" s="23">
        <v>0</v>
      </c>
      <c r="D13" s="23">
        <f t="shared" si="2"/>
        <v>0</v>
      </c>
      <c r="E13" s="23">
        <v>0</v>
      </c>
      <c r="F13" s="23">
        <v>0</v>
      </c>
      <c r="G13" s="23">
        <f t="shared" si="3"/>
        <v>0</v>
      </c>
    </row>
    <row r="14" spans="1:7" x14ac:dyDescent="0.2">
      <c r="A14" s="31" t="s">
        <v>125</v>
      </c>
      <c r="B14" s="24">
        <f t="shared" ref="B14:G14" si="4">SUM(B5:B13)</f>
        <v>6565661.7199999997</v>
      </c>
      <c r="C14" s="24">
        <f t="shared" si="4"/>
        <v>12297956.58</v>
      </c>
      <c r="D14" s="24">
        <f t="shared" si="4"/>
        <v>18863618.300000001</v>
      </c>
      <c r="E14" s="24">
        <f t="shared" si="4"/>
        <v>5897172.4100000001</v>
      </c>
      <c r="F14" s="24">
        <f t="shared" si="4"/>
        <v>5896654.9100000001</v>
      </c>
      <c r="G14" s="24">
        <f t="shared" si="4"/>
        <v>12966445.890000001</v>
      </c>
    </row>
    <row r="16" spans="1:7" ht="55.2" customHeight="1" x14ac:dyDescent="0.2">
      <c r="A16" s="37" t="s">
        <v>134</v>
      </c>
      <c r="B16" s="38"/>
      <c r="C16" s="38"/>
      <c r="D16" s="38"/>
      <c r="E16" s="38"/>
      <c r="F16" s="38"/>
      <c r="G16" s="39"/>
    </row>
    <row r="17" spans="1:7" x14ac:dyDescent="0.2">
      <c r="A17" s="19"/>
      <c r="B17" s="36" t="s">
        <v>59</v>
      </c>
      <c r="C17" s="32"/>
      <c r="D17" s="32"/>
      <c r="E17" s="32"/>
      <c r="F17" s="33"/>
      <c r="G17" s="34" t="s">
        <v>58</v>
      </c>
    </row>
    <row r="18" spans="1:7" ht="20.399999999999999" x14ac:dyDescent="0.2">
      <c r="A18" s="18" t="s">
        <v>53</v>
      </c>
      <c r="B18" s="2" t="s">
        <v>54</v>
      </c>
      <c r="C18" s="2" t="s">
        <v>117</v>
      </c>
      <c r="D18" s="2" t="s">
        <v>55</v>
      </c>
      <c r="E18" s="2" t="s">
        <v>56</v>
      </c>
      <c r="F18" s="2" t="s">
        <v>57</v>
      </c>
      <c r="G18" s="35"/>
    </row>
    <row r="19" spans="1:7" x14ac:dyDescent="0.2">
      <c r="A19" s="20"/>
      <c r="B19" s="21"/>
      <c r="C19" s="21"/>
      <c r="D19" s="21"/>
      <c r="E19" s="21"/>
      <c r="F19" s="21"/>
      <c r="G19" s="21"/>
    </row>
    <row r="20" spans="1:7" x14ac:dyDescent="0.2">
      <c r="A20" s="15" t="s">
        <v>8</v>
      </c>
      <c r="B20" s="23">
        <v>0</v>
      </c>
      <c r="C20" s="23">
        <v>0</v>
      </c>
      <c r="D20" s="23">
        <f>B20+C20</f>
        <v>0</v>
      </c>
      <c r="E20" s="23">
        <v>0</v>
      </c>
      <c r="F20" s="23">
        <v>0</v>
      </c>
      <c r="G20" s="23">
        <f>D20-E20</f>
        <v>0</v>
      </c>
    </row>
    <row r="21" spans="1:7" x14ac:dyDescent="0.2">
      <c r="A21" s="15" t="s">
        <v>9</v>
      </c>
      <c r="B21" s="23">
        <v>0</v>
      </c>
      <c r="C21" s="23">
        <v>0</v>
      </c>
      <c r="D21" s="23">
        <f t="shared" ref="D21:D23" si="5">B21+C21</f>
        <v>0</v>
      </c>
      <c r="E21" s="23">
        <v>0</v>
      </c>
      <c r="F21" s="23">
        <v>0</v>
      </c>
      <c r="G21" s="23">
        <f t="shared" ref="G21:G23" si="6">D21-E21</f>
        <v>0</v>
      </c>
    </row>
    <row r="22" spans="1:7" x14ac:dyDescent="0.2">
      <c r="A22" s="15" t="s">
        <v>10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</row>
    <row r="23" spans="1:7" x14ac:dyDescent="0.2">
      <c r="A23" s="15" t="s">
        <v>126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</row>
    <row r="24" spans="1:7" x14ac:dyDescent="0.2">
      <c r="A24" s="15"/>
      <c r="B24" s="23"/>
      <c r="C24" s="23"/>
      <c r="D24" s="23"/>
      <c r="E24" s="23"/>
      <c r="F24" s="23"/>
      <c r="G24" s="23"/>
    </row>
    <row r="25" spans="1:7" x14ac:dyDescent="0.2">
      <c r="A25" s="8" t="s">
        <v>125</v>
      </c>
      <c r="B25" s="24">
        <f t="shared" ref="B25:G25" si="7">SUM(B20:B23)</f>
        <v>0</v>
      </c>
      <c r="C25" s="24">
        <f t="shared" si="7"/>
        <v>0</v>
      </c>
      <c r="D25" s="24">
        <f t="shared" si="7"/>
        <v>0</v>
      </c>
      <c r="E25" s="24">
        <f t="shared" si="7"/>
        <v>0</v>
      </c>
      <c r="F25" s="24">
        <f t="shared" si="7"/>
        <v>0</v>
      </c>
      <c r="G25" s="24">
        <f t="shared" si="7"/>
        <v>0</v>
      </c>
    </row>
    <row r="28" spans="1:7" ht="59.4" customHeight="1" x14ac:dyDescent="0.2">
      <c r="A28" s="36" t="s">
        <v>134</v>
      </c>
      <c r="B28" s="32"/>
      <c r="C28" s="32"/>
      <c r="D28" s="32"/>
      <c r="E28" s="32"/>
      <c r="F28" s="32"/>
      <c r="G28" s="33"/>
    </row>
    <row r="29" spans="1:7" x14ac:dyDescent="0.2">
      <c r="A29" s="19"/>
      <c r="B29" s="36" t="s">
        <v>59</v>
      </c>
      <c r="C29" s="32"/>
      <c r="D29" s="32"/>
      <c r="E29" s="32"/>
      <c r="F29" s="33"/>
      <c r="G29" s="34" t="s">
        <v>58</v>
      </c>
    </row>
    <row r="30" spans="1:7" ht="20.399999999999999" x14ac:dyDescent="0.2">
      <c r="A30" s="18" t="s">
        <v>53</v>
      </c>
      <c r="B30" s="2" t="s">
        <v>54</v>
      </c>
      <c r="C30" s="2" t="s">
        <v>117</v>
      </c>
      <c r="D30" s="2" t="s">
        <v>55</v>
      </c>
      <c r="E30" s="2" t="s">
        <v>56</v>
      </c>
      <c r="F30" s="2" t="s">
        <v>57</v>
      </c>
      <c r="G30" s="35"/>
    </row>
    <row r="31" spans="1:7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6" t="s">
        <v>12</v>
      </c>
      <c r="B32" s="23">
        <v>0</v>
      </c>
      <c r="C32" s="23">
        <v>0</v>
      </c>
      <c r="D32" s="23">
        <f t="shared" ref="D32:D44" si="8">B32+C32</f>
        <v>0</v>
      </c>
      <c r="E32" s="23">
        <v>0</v>
      </c>
      <c r="F32" s="23">
        <v>0</v>
      </c>
      <c r="G32" s="23">
        <f t="shared" ref="G32:G44" si="9">D32-E32</f>
        <v>0</v>
      </c>
    </row>
    <row r="33" spans="1:7" x14ac:dyDescent="0.2">
      <c r="A33" s="16"/>
      <c r="B33" s="23"/>
      <c r="C33" s="23"/>
      <c r="D33" s="23"/>
      <c r="E33" s="23"/>
      <c r="F33" s="23"/>
      <c r="G33" s="23"/>
    </row>
    <row r="34" spans="1:7" x14ac:dyDescent="0.2">
      <c r="A34" s="16" t="s">
        <v>11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</row>
    <row r="35" spans="1:7" x14ac:dyDescent="0.2">
      <c r="A35" s="16"/>
      <c r="B35" s="23"/>
      <c r="C35" s="23"/>
      <c r="D35" s="23"/>
      <c r="E35" s="23"/>
      <c r="F35" s="23"/>
      <c r="G35" s="23"/>
    </row>
    <row r="36" spans="1:7" ht="20.399999999999999" x14ac:dyDescent="0.2">
      <c r="A36" s="16" t="s">
        <v>13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</row>
    <row r="37" spans="1:7" x14ac:dyDescent="0.2">
      <c r="A37" s="16"/>
      <c r="B37" s="23"/>
      <c r="C37" s="23"/>
      <c r="D37" s="23"/>
      <c r="E37" s="23"/>
      <c r="F37" s="23"/>
      <c r="G37" s="23"/>
    </row>
    <row r="38" spans="1:7" x14ac:dyDescent="0.2">
      <c r="A38" s="16" t="s">
        <v>25</v>
      </c>
      <c r="B38" s="23">
        <v>0</v>
      </c>
      <c r="C38" s="23">
        <v>0</v>
      </c>
      <c r="D38" s="23">
        <f t="shared" si="8"/>
        <v>0</v>
      </c>
      <c r="E38" s="23">
        <v>0</v>
      </c>
      <c r="F38" s="23">
        <v>0</v>
      </c>
      <c r="G38" s="23">
        <f t="shared" si="9"/>
        <v>0</v>
      </c>
    </row>
    <row r="39" spans="1:7" x14ac:dyDescent="0.2">
      <c r="A39" s="16"/>
      <c r="B39" s="23"/>
      <c r="C39" s="23"/>
      <c r="D39" s="23"/>
      <c r="E39" s="23"/>
      <c r="F39" s="23"/>
      <c r="G39" s="23"/>
    </row>
    <row r="40" spans="1:7" ht="20.399999999999999" x14ac:dyDescent="0.2">
      <c r="A40" s="16" t="s">
        <v>26</v>
      </c>
      <c r="B40" s="23">
        <v>0</v>
      </c>
      <c r="C40" s="23">
        <v>0</v>
      </c>
      <c r="D40" s="23">
        <f t="shared" si="8"/>
        <v>0</v>
      </c>
      <c r="E40" s="23">
        <v>0</v>
      </c>
      <c r="F40" s="23">
        <v>0</v>
      </c>
      <c r="G40" s="23">
        <f t="shared" si="9"/>
        <v>0</v>
      </c>
    </row>
    <row r="41" spans="1:7" x14ac:dyDescent="0.2">
      <c r="A41" s="16"/>
      <c r="B41" s="23"/>
      <c r="C41" s="23"/>
      <c r="D41" s="23"/>
      <c r="E41" s="23"/>
      <c r="F41" s="23"/>
      <c r="G41" s="23"/>
    </row>
    <row r="42" spans="1:7" ht="20.399999999999999" x14ac:dyDescent="0.2">
      <c r="A42" s="16" t="s">
        <v>127</v>
      </c>
      <c r="B42" s="23">
        <v>0</v>
      </c>
      <c r="C42" s="23">
        <v>0</v>
      </c>
      <c r="D42" s="23">
        <f t="shared" ref="D42" si="10">B42+C42</f>
        <v>0</v>
      </c>
      <c r="E42" s="23">
        <v>0</v>
      </c>
      <c r="F42" s="23">
        <v>0</v>
      </c>
      <c r="G42" s="23">
        <f t="shared" ref="G42" si="11">D42-E42</f>
        <v>0</v>
      </c>
    </row>
    <row r="43" spans="1:7" x14ac:dyDescent="0.2">
      <c r="A43" s="16"/>
      <c r="B43" s="23"/>
      <c r="C43" s="23"/>
      <c r="D43" s="23"/>
      <c r="E43" s="23"/>
      <c r="F43" s="23"/>
      <c r="G43" s="23"/>
    </row>
    <row r="44" spans="1:7" x14ac:dyDescent="0.2">
      <c r="A44" s="16" t="s">
        <v>14</v>
      </c>
      <c r="B44" s="23">
        <v>0</v>
      </c>
      <c r="C44" s="23">
        <v>0</v>
      </c>
      <c r="D44" s="23">
        <f t="shared" si="8"/>
        <v>0</v>
      </c>
      <c r="E44" s="23">
        <v>0</v>
      </c>
      <c r="F44" s="23">
        <v>0</v>
      </c>
      <c r="G44" s="23">
        <f t="shared" si="9"/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128</v>
      </c>
      <c r="B46" s="23">
        <v>6565661.7199999997</v>
      </c>
      <c r="C46" s="23">
        <v>12297956.58</v>
      </c>
      <c r="D46" s="23">
        <f t="shared" ref="D46" si="12">B46+C46</f>
        <v>18863618.300000001</v>
      </c>
      <c r="E46" s="23">
        <v>5897172.4100000001</v>
      </c>
      <c r="F46" s="23">
        <v>5896654.9100000001</v>
      </c>
      <c r="G46" s="23">
        <f t="shared" ref="G46" si="13">D46-E46</f>
        <v>12966445.890000001</v>
      </c>
    </row>
    <row r="47" spans="1:7" x14ac:dyDescent="0.2">
      <c r="A47" s="16"/>
      <c r="B47" s="23"/>
      <c r="C47" s="23"/>
      <c r="D47" s="23"/>
      <c r="E47" s="23"/>
      <c r="F47" s="23"/>
      <c r="G47" s="23"/>
    </row>
    <row r="48" spans="1:7" x14ac:dyDescent="0.2">
      <c r="A48" s="8" t="s">
        <v>125</v>
      </c>
      <c r="B48" s="24">
        <f t="shared" ref="B48:G48" si="14">SUM(B32:B46)</f>
        <v>6565661.7199999997</v>
      </c>
      <c r="C48" s="24">
        <f t="shared" si="14"/>
        <v>12297956.58</v>
      </c>
      <c r="D48" s="24">
        <f t="shared" si="14"/>
        <v>18863618.300000001</v>
      </c>
      <c r="E48" s="24">
        <f t="shared" si="14"/>
        <v>5897172.4100000001</v>
      </c>
      <c r="F48" s="24">
        <f t="shared" si="14"/>
        <v>5896654.9100000001</v>
      </c>
      <c r="G48" s="24">
        <f t="shared" si="14"/>
        <v>12966445.890000001</v>
      </c>
    </row>
    <row r="50" spans="1:1" x14ac:dyDescent="0.2">
      <c r="A50" s="1" t="s">
        <v>118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zoomScaleNormal="100" workbookViewId="0">
      <selection sqref="A1:G1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0.1" customHeight="1" x14ac:dyDescent="0.2">
      <c r="A1" s="36" t="s">
        <v>132</v>
      </c>
      <c r="B1" s="32"/>
      <c r="C1" s="32"/>
      <c r="D1" s="32"/>
      <c r="E1" s="32"/>
      <c r="F1" s="32"/>
      <c r="G1" s="33"/>
    </row>
    <row r="2" spans="1:7" x14ac:dyDescent="0.2">
      <c r="A2" s="19"/>
      <c r="B2" s="36" t="s">
        <v>59</v>
      </c>
      <c r="C2" s="32"/>
      <c r="D2" s="32"/>
      <c r="E2" s="32"/>
      <c r="F2" s="33"/>
      <c r="G2" s="34" t="s">
        <v>58</v>
      </c>
    </row>
    <row r="3" spans="1:7" ht="24.9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5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9" t="s">
        <v>0</v>
      </c>
      <c r="B5" s="23">
        <v>6495661.7199999997</v>
      </c>
      <c r="C5" s="23">
        <v>7184575.8399999999</v>
      </c>
      <c r="D5" s="23">
        <f>B5+C5</f>
        <v>13680237.559999999</v>
      </c>
      <c r="E5" s="23">
        <v>5897172.4100000001</v>
      </c>
      <c r="F5" s="23">
        <v>5896654.9100000001</v>
      </c>
      <c r="G5" s="23">
        <f>D5-E5</f>
        <v>7783065.1499999985</v>
      </c>
    </row>
    <row r="6" spans="1:7" x14ac:dyDescent="0.2">
      <c r="A6" s="29"/>
      <c r="B6" s="23"/>
      <c r="C6" s="23"/>
      <c r="D6" s="23"/>
      <c r="E6" s="23"/>
      <c r="F6" s="23"/>
      <c r="G6" s="23"/>
    </row>
    <row r="7" spans="1:7" x14ac:dyDescent="0.2">
      <c r="A7" s="29" t="s">
        <v>1</v>
      </c>
      <c r="B7" s="23">
        <v>70000</v>
      </c>
      <c r="C7" s="23">
        <v>5113380.74</v>
      </c>
      <c r="D7" s="23">
        <f>B7+C7</f>
        <v>5183380.74</v>
      </c>
      <c r="E7" s="23">
        <v>0</v>
      </c>
      <c r="F7" s="23">
        <v>0</v>
      </c>
      <c r="G7" s="23">
        <f>D7-E7</f>
        <v>5183380.74</v>
      </c>
    </row>
    <row r="8" spans="1:7" x14ac:dyDescent="0.2">
      <c r="A8" s="29"/>
      <c r="B8" s="23"/>
      <c r="C8" s="23"/>
      <c r="D8" s="23"/>
      <c r="E8" s="23"/>
      <c r="F8" s="23"/>
      <c r="G8" s="23"/>
    </row>
    <row r="9" spans="1:7" x14ac:dyDescent="0.2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">
      <c r="A10" s="29"/>
      <c r="B10" s="23"/>
      <c r="C10" s="23"/>
      <c r="D10" s="23"/>
      <c r="E10" s="23"/>
      <c r="F10" s="23"/>
      <c r="G10" s="23"/>
    </row>
    <row r="11" spans="1:7" x14ac:dyDescent="0.2">
      <c r="A11" s="29" t="s">
        <v>39</v>
      </c>
      <c r="B11" s="23">
        <v>0</v>
      </c>
      <c r="C11" s="23">
        <v>0</v>
      </c>
      <c r="D11" s="23">
        <f>B11+C11</f>
        <v>0</v>
      </c>
      <c r="E11" s="23">
        <v>0</v>
      </c>
      <c r="F11" s="23">
        <v>0</v>
      </c>
      <c r="G11" s="23">
        <f>D11-E11</f>
        <v>0</v>
      </c>
    </row>
    <row r="12" spans="1:7" x14ac:dyDescent="0.2">
      <c r="A12" s="29"/>
      <c r="B12" s="23"/>
      <c r="C12" s="23"/>
      <c r="D12" s="23"/>
      <c r="E12" s="23"/>
      <c r="F12" s="23"/>
      <c r="G12" s="23"/>
    </row>
    <row r="13" spans="1:7" x14ac:dyDescent="0.2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x14ac:dyDescent="0.2">
      <c r="A15" s="7" t="s">
        <v>125</v>
      </c>
      <c r="B15" s="26">
        <f t="shared" ref="B15:G15" si="0">SUM(B5+B7+B9+B11+B13)</f>
        <v>6565661.7199999997</v>
      </c>
      <c r="C15" s="26">
        <f t="shared" si="0"/>
        <v>12297956.58</v>
      </c>
      <c r="D15" s="26">
        <f t="shared" si="0"/>
        <v>18863618.299999997</v>
      </c>
      <c r="E15" s="26">
        <f t="shared" si="0"/>
        <v>5897172.4100000001</v>
      </c>
      <c r="F15" s="26">
        <f t="shared" si="0"/>
        <v>5896654.9100000001</v>
      </c>
      <c r="G15" s="26">
        <f t="shared" si="0"/>
        <v>12966445.889999999</v>
      </c>
    </row>
    <row r="18" spans="1:1" x14ac:dyDescent="0.2">
      <c r="A18" s="1" t="s">
        <v>118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tabSelected="1" topLeftCell="A80" workbookViewId="0">
      <selection activeCell="C84" sqref="C84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60.6" customHeight="1" x14ac:dyDescent="0.2">
      <c r="A1" s="32" t="s">
        <v>131</v>
      </c>
      <c r="B1" s="32"/>
      <c r="C1" s="32"/>
      <c r="D1" s="32"/>
      <c r="E1" s="32"/>
      <c r="F1" s="32"/>
      <c r="G1" s="33"/>
    </row>
    <row r="2" spans="1:8" x14ac:dyDescent="0.2">
      <c r="A2" s="19"/>
      <c r="B2" s="36" t="s">
        <v>59</v>
      </c>
      <c r="C2" s="32"/>
      <c r="D2" s="32"/>
      <c r="E2" s="32"/>
      <c r="F2" s="33"/>
      <c r="G2" s="34" t="s">
        <v>58</v>
      </c>
    </row>
    <row r="3" spans="1:8" ht="24.9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5"/>
    </row>
    <row r="4" spans="1:8" x14ac:dyDescent="0.2">
      <c r="A4" s="9" t="s">
        <v>60</v>
      </c>
      <c r="B4" s="27">
        <f>SUM(B5:B11)</f>
        <v>4266524.3900000006</v>
      </c>
      <c r="C4" s="27">
        <f>SUM(C5:C11)</f>
        <v>532676.27</v>
      </c>
      <c r="D4" s="27">
        <f>B4+C4</f>
        <v>4799200.66</v>
      </c>
      <c r="E4" s="27">
        <f>SUM(E5:E11)</f>
        <v>2918819.2600000002</v>
      </c>
      <c r="F4" s="27">
        <f>SUM(F5:F11)</f>
        <v>2918819.2600000002</v>
      </c>
      <c r="G4" s="27">
        <f>D4-E4</f>
        <v>1880381.4</v>
      </c>
    </row>
    <row r="5" spans="1:8" x14ac:dyDescent="0.2">
      <c r="A5" s="11" t="s">
        <v>64</v>
      </c>
      <c r="B5" s="23">
        <v>2928885.42</v>
      </c>
      <c r="C5" s="23">
        <v>0</v>
      </c>
      <c r="D5" s="23">
        <f t="shared" ref="D5:D68" si="0">B5+C5</f>
        <v>2928885.42</v>
      </c>
      <c r="E5" s="23">
        <v>2128703.89</v>
      </c>
      <c r="F5" s="23">
        <v>2128703.89</v>
      </c>
      <c r="G5" s="23">
        <f t="shared" ref="G5:G68" si="1">D5-E5</f>
        <v>800181.5299999998</v>
      </c>
      <c r="H5" s="6">
        <v>1100</v>
      </c>
    </row>
    <row r="6" spans="1:8" x14ac:dyDescent="0.2">
      <c r="A6" s="11" t="s">
        <v>65</v>
      </c>
      <c r="B6" s="23">
        <v>472519.16</v>
      </c>
      <c r="C6" s="23">
        <v>0</v>
      </c>
      <c r="D6" s="23">
        <f t="shared" si="0"/>
        <v>472519.16</v>
      </c>
      <c r="E6" s="23">
        <v>144505.5</v>
      </c>
      <c r="F6" s="23">
        <v>144505.5</v>
      </c>
      <c r="G6" s="23">
        <f t="shared" si="1"/>
        <v>328013.65999999997</v>
      </c>
      <c r="H6" s="6">
        <v>1200</v>
      </c>
    </row>
    <row r="7" spans="1:8" x14ac:dyDescent="0.2">
      <c r="A7" s="11" t="s">
        <v>66</v>
      </c>
      <c r="B7" s="23">
        <v>369119.81</v>
      </c>
      <c r="C7" s="23">
        <v>0</v>
      </c>
      <c r="D7" s="23">
        <f t="shared" si="0"/>
        <v>369119.81</v>
      </c>
      <c r="E7" s="23">
        <v>207511.21</v>
      </c>
      <c r="F7" s="23">
        <v>207511.21</v>
      </c>
      <c r="G7" s="23">
        <f t="shared" si="1"/>
        <v>161608.6</v>
      </c>
      <c r="H7" s="6">
        <v>1300</v>
      </c>
    </row>
    <row r="8" spans="1:8" x14ac:dyDescent="0.2">
      <c r="A8" s="11" t="s">
        <v>33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  <c r="H8" s="6">
        <v>1400</v>
      </c>
    </row>
    <row r="9" spans="1:8" x14ac:dyDescent="0.2">
      <c r="A9" s="11" t="s">
        <v>67</v>
      </c>
      <c r="B9" s="23">
        <v>496000</v>
      </c>
      <c r="C9" s="23">
        <v>532676.27</v>
      </c>
      <c r="D9" s="23">
        <f t="shared" si="0"/>
        <v>1028676.27</v>
      </c>
      <c r="E9" s="23">
        <v>438098.66</v>
      </c>
      <c r="F9" s="23">
        <v>438098.66</v>
      </c>
      <c r="G9" s="23">
        <f t="shared" si="1"/>
        <v>590577.6100000001</v>
      </c>
      <c r="H9" s="6">
        <v>1500</v>
      </c>
    </row>
    <row r="10" spans="1:8" x14ac:dyDescent="0.2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68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x14ac:dyDescent="0.2">
      <c r="A12" s="9" t="s">
        <v>120</v>
      </c>
      <c r="B12" s="28">
        <f>SUM(B13:B21)</f>
        <v>641000</v>
      </c>
      <c r="C12" s="28">
        <f>SUM(C13:C21)</f>
        <v>2153875.33</v>
      </c>
      <c r="D12" s="28">
        <f t="shared" si="0"/>
        <v>2794875.33</v>
      </c>
      <c r="E12" s="28">
        <f>SUM(E13:E21)</f>
        <v>888156.16000000003</v>
      </c>
      <c r="F12" s="28">
        <f>SUM(F13:F21)</f>
        <v>888156.16000000003</v>
      </c>
      <c r="G12" s="28">
        <f t="shared" si="1"/>
        <v>1906719.17</v>
      </c>
      <c r="H12" s="10">
        <v>0</v>
      </c>
    </row>
    <row r="13" spans="1:8" x14ac:dyDescent="0.2">
      <c r="A13" s="11" t="s">
        <v>69</v>
      </c>
      <c r="B13" s="23">
        <v>186000</v>
      </c>
      <c r="C13" s="23">
        <v>0</v>
      </c>
      <c r="D13" s="23">
        <f t="shared" si="0"/>
        <v>186000</v>
      </c>
      <c r="E13" s="23">
        <v>49870.68</v>
      </c>
      <c r="F13" s="23">
        <v>49870.68</v>
      </c>
      <c r="G13" s="23">
        <f t="shared" si="1"/>
        <v>136129.32</v>
      </c>
      <c r="H13" s="6">
        <v>2100</v>
      </c>
    </row>
    <row r="14" spans="1:8" x14ac:dyDescent="0.2">
      <c r="A14" s="11" t="s">
        <v>70</v>
      </c>
      <c r="B14" s="23">
        <v>20000</v>
      </c>
      <c r="C14" s="23">
        <v>0</v>
      </c>
      <c r="D14" s="23">
        <f t="shared" si="0"/>
        <v>20000</v>
      </c>
      <c r="E14" s="23">
        <v>3659.98</v>
      </c>
      <c r="F14" s="23">
        <v>3659.98</v>
      </c>
      <c r="G14" s="23">
        <f t="shared" si="1"/>
        <v>16340.02</v>
      </c>
      <c r="H14" s="6">
        <v>2200</v>
      </c>
    </row>
    <row r="15" spans="1:8" x14ac:dyDescent="0.2">
      <c r="A15" s="11" t="s">
        <v>71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72</v>
      </c>
      <c r="B16" s="23">
        <v>0</v>
      </c>
      <c r="C16" s="23">
        <v>1061155.3</v>
      </c>
      <c r="D16" s="23">
        <f t="shared" si="0"/>
        <v>1061155.3</v>
      </c>
      <c r="E16" s="23">
        <v>370678</v>
      </c>
      <c r="F16" s="23">
        <v>370678</v>
      </c>
      <c r="G16" s="23">
        <f t="shared" si="1"/>
        <v>690477.3</v>
      </c>
      <c r="H16" s="6">
        <v>2400</v>
      </c>
    </row>
    <row r="17" spans="1:8" x14ac:dyDescent="0.2">
      <c r="A17" s="11" t="s">
        <v>73</v>
      </c>
      <c r="B17" s="23">
        <v>200000</v>
      </c>
      <c r="C17" s="23">
        <v>698312.18</v>
      </c>
      <c r="D17" s="23">
        <f t="shared" si="0"/>
        <v>898312.18</v>
      </c>
      <c r="E17" s="23">
        <v>268239.73</v>
      </c>
      <c r="F17" s="23">
        <v>268239.73</v>
      </c>
      <c r="G17" s="23">
        <f t="shared" si="1"/>
        <v>630072.45000000007</v>
      </c>
      <c r="H17" s="6">
        <v>2500</v>
      </c>
    </row>
    <row r="18" spans="1:8" x14ac:dyDescent="0.2">
      <c r="A18" s="11" t="s">
        <v>74</v>
      </c>
      <c r="B18" s="23">
        <v>180000</v>
      </c>
      <c r="C18" s="23">
        <v>394407.85</v>
      </c>
      <c r="D18" s="23">
        <f t="shared" si="0"/>
        <v>574407.85</v>
      </c>
      <c r="E18" s="23">
        <v>185387.85</v>
      </c>
      <c r="F18" s="23">
        <v>185387.85</v>
      </c>
      <c r="G18" s="23">
        <f t="shared" si="1"/>
        <v>389020</v>
      </c>
      <c r="H18" s="6">
        <v>2600</v>
      </c>
    </row>
    <row r="19" spans="1:8" x14ac:dyDescent="0.2">
      <c r="A19" s="11" t="s">
        <v>75</v>
      </c>
      <c r="B19" s="23">
        <v>20000</v>
      </c>
      <c r="C19" s="23">
        <v>0</v>
      </c>
      <c r="D19" s="23">
        <f t="shared" si="0"/>
        <v>20000</v>
      </c>
      <c r="E19" s="23">
        <v>4599.3999999999996</v>
      </c>
      <c r="F19" s="23">
        <v>4599.3999999999996</v>
      </c>
      <c r="G19" s="23">
        <f t="shared" si="1"/>
        <v>15400.6</v>
      </c>
      <c r="H19" s="6">
        <v>2700</v>
      </c>
    </row>
    <row r="20" spans="1:8" x14ac:dyDescent="0.2">
      <c r="A20" s="11" t="s">
        <v>76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77</v>
      </c>
      <c r="B21" s="23">
        <v>35000</v>
      </c>
      <c r="C21" s="23">
        <v>0</v>
      </c>
      <c r="D21" s="23">
        <f t="shared" si="0"/>
        <v>35000</v>
      </c>
      <c r="E21" s="23">
        <v>5720.52</v>
      </c>
      <c r="F21" s="23">
        <v>5720.52</v>
      </c>
      <c r="G21" s="23">
        <f t="shared" si="1"/>
        <v>29279.48</v>
      </c>
      <c r="H21" s="6">
        <v>2900</v>
      </c>
    </row>
    <row r="22" spans="1:8" x14ac:dyDescent="0.2">
      <c r="A22" s="9" t="s">
        <v>61</v>
      </c>
      <c r="B22" s="28">
        <f>SUM(B23:B31)</f>
        <v>1258000</v>
      </c>
      <c r="C22" s="28">
        <f>SUM(C23:C31)</f>
        <v>4498024.24</v>
      </c>
      <c r="D22" s="28">
        <f t="shared" si="0"/>
        <v>5756024.2400000002</v>
      </c>
      <c r="E22" s="28">
        <f>SUM(E23:E31)</f>
        <v>2090196.99</v>
      </c>
      <c r="F22" s="28">
        <f>SUM(F23:F31)</f>
        <v>2089679.49</v>
      </c>
      <c r="G22" s="28">
        <f t="shared" si="1"/>
        <v>3665827.25</v>
      </c>
      <c r="H22" s="10">
        <v>0</v>
      </c>
    </row>
    <row r="23" spans="1:8" x14ac:dyDescent="0.2">
      <c r="A23" s="11" t="s">
        <v>78</v>
      </c>
      <c r="B23" s="23">
        <v>65000</v>
      </c>
      <c r="C23" s="23">
        <v>0</v>
      </c>
      <c r="D23" s="23">
        <f t="shared" si="0"/>
        <v>65000</v>
      </c>
      <c r="E23" s="23">
        <v>40094.92</v>
      </c>
      <c r="F23" s="23">
        <v>40094.92</v>
      </c>
      <c r="G23" s="23">
        <f t="shared" si="1"/>
        <v>24905.08</v>
      </c>
      <c r="H23" s="6">
        <v>3100</v>
      </c>
    </row>
    <row r="24" spans="1:8" x14ac:dyDescent="0.2">
      <c r="A24" s="11" t="s">
        <v>79</v>
      </c>
      <c r="B24" s="23">
        <v>84000</v>
      </c>
      <c r="C24" s="23">
        <v>104891.44</v>
      </c>
      <c r="D24" s="23">
        <f t="shared" si="0"/>
        <v>188891.44</v>
      </c>
      <c r="E24" s="23">
        <v>68374.460000000006</v>
      </c>
      <c r="F24" s="23">
        <v>68374.460000000006</v>
      </c>
      <c r="G24" s="23">
        <f t="shared" si="1"/>
        <v>120516.98</v>
      </c>
      <c r="H24" s="6">
        <v>3200</v>
      </c>
    </row>
    <row r="25" spans="1:8" x14ac:dyDescent="0.2">
      <c r="A25" s="11" t="s">
        <v>80</v>
      </c>
      <c r="B25" s="23">
        <v>640000</v>
      </c>
      <c r="C25" s="23">
        <v>4214685.6100000003</v>
      </c>
      <c r="D25" s="23">
        <f t="shared" si="0"/>
        <v>4854685.6100000003</v>
      </c>
      <c r="E25" s="23">
        <v>1563746.6</v>
      </c>
      <c r="F25" s="23">
        <v>1563229.1</v>
      </c>
      <c r="G25" s="23">
        <f t="shared" si="1"/>
        <v>3290939.0100000002</v>
      </c>
      <c r="H25" s="6">
        <v>3300</v>
      </c>
    </row>
    <row r="26" spans="1:8" x14ac:dyDescent="0.2">
      <c r="A26" s="11" t="s">
        <v>81</v>
      </c>
      <c r="B26" s="23">
        <v>80000</v>
      </c>
      <c r="C26" s="23">
        <v>22794.81</v>
      </c>
      <c r="D26" s="23">
        <f t="shared" si="0"/>
        <v>102794.81</v>
      </c>
      <c r="E26" s="23">
        <v>79021.95</v>
      </c>
      <c r="F26" s="23">
        <v>79021.95</v>
      </c>
      <c r="G26" s="23">
        <f t="shared" si="1"/>
        <v>23772.86</v>
      </c>
      <c r="H26" s="6">
        <v>3400</v>
      </c>
    </row>
    <row r="27" spans="1:8" x14ac:dyDescent="0.2">
      <c r="A27" s="11" t="s">
        <v>82</v>
      </c>
      <c r="B27" s="23">
        <v>120000</v>
      </c>
      <c r="C27" s="23">
        <v>155652.38</v>
      </c>
      <c r="D27" s="23">
        <f t="shared" si="0"/>
        <v>275652.38</v>
      </c>
      <c r="E27" s="23">
        <v>182508.82</v>
      </c>
      <c r="F27" s="23">
        <v>182508.82</v>
      </c>
      <c r="G27" s="23">
        <f t="shared" si="1"/>
        <v>93143.56</v>
      </c>
      <c r="H27" s="6">
        <v>3500</v>
      </c>
    </row>
    <row r="28" spans="1:8" x14ac:dyDescent="0.2">
      <c r="A28" s="11" t="s">
        <v>129</v>
      </c>
      <c r="B28" s="23">
        <v>10000</v>
      </c>
      <c r="C28" s="23">
        <v>0</v>
      </c>
      <c r="D28" s="23">
        <f t="shared" si="0"/>
        <v>10000</v>
      </c>
      <c r="E28" s="23">
        <v>5720</v>
      </c>
      <c r="F28" s="23">
        <v>5720</v>
      </c>
      <c r="G28" s="23">
        <f t="shared" si="1"/>
        <v>4280</v>
      </c>
      <c r="H28" s="6">
        <v>3600</v>
      </c>
    </row>
    <row r="29" spans="1:8" x14ac:dyDescent="0.2">
      <c r="A29" s="11" t="s">
        <v>83</v>
      </c>
      <c r="B29" s="23">
        <v>25000</v>
      </c>
      <c r="C29" s="23">
        <v>0</v>
      </c>
      <c r="D29" s="23">
        <f t="shared" si="0"/>
        <v>25000</v>
      </c>
      <c r="E29" s="23">
        <v>23431.01</v>
      </c>
      <c r="F29" s="23">
        <v>23431.01</v>
      </c>
      <c r="G29" s="23">
        <f t="shared" si="1"/>
        <v>1568.9900000000016</v>
      </c>
      <c r="H29" s="6">
        <v>3700</v>
      </c>
    </row>
    <row r="30" spans="1:8" x14ac:dyDescent="0.2">
      <c r="A30" s="11" t="s">
        <v>84</v>
      </c>
      <c r="B30" s="23">
        <v>88000</v>
      </c>
      <c r="C30" s="23">
        <v>0</v>
      </c>
      <c r="D30" s="23">
        <f t="shared" si="0"/>
        <v>88000</v>
      </c>
      <c r="E30" s="23">
        <v>61752.54</v>
      </c>
      <c r="F30" s="23">
        <v>61752.54</v>
      </c>
      <c r="G30" s="23">
        <f t="shared" si="1"/>
        <v>26247.46</v>
      </c>
      <c r="H30" s="6">
        <v>3800</v>
      </c>
    </row>
    <row r="31" spans="1:8" x14ac:dyDescent="0.2">
      <c r="A31" s="11" t="s">
        <v>18</v>
      </c>
      <c r="B31" s="23">
        <v>146000</v>
      </c>
      <c r="C31" s="23">
        <v>0</v>
      </c>
      <c r="D31" s="23">
        <f t="shared" si="0"/>
        <v>146000</v>
      </c>
      <c r="E31" s="23">
        <v>65546.69</v>
      </c>
      <c r="F31" s="23">
        <v>65546.69</v>
      </c>
      <c r="G31" s="23">
        <f t="shared" si="1"/>
        <v>80453.31</v>
      </c>
      <c r="H31" s="6">
        <v>3900</v>
      </c>
    </row>
    <row r="32" spans="1:8" x14ac:dyDescent="0.2">
      <c r="A32" s="9" t="s">
        <v>121</v>
      </c>
      <c r="B32" s="28">
        <f>SUM(B33:B41)</f>
        <v>0</v>
      </c>
      <c r="C32" s="28">
        <f>SUM(C33:C41)</f>
        <v>0</v>
      </c>
      <c r="D32" s="28">
        <f t="shared" si="0"/>
        <v>0</v>
      </c>
      <c r="E32" s="28">
        <f>SUM(E33:E41)</f>
        <v>0</v>
      </c>
      <c r="F32" s="28">
        <f>SUM(F33:F41)</f>
        <v>0</v>
      </c>
      <c r="G32" s="28">
        <f t="shared" si="1"/>
        <v>0</v>
      </c>
      <c r="H32" s="10">
        <v>0</v>
      </c>
    </row>
    <row r="33" spans="1:8" x14ac:dyDescent="0.2">
      <c r="A33" s="11" t="s">
        <v>85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86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87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88</v>
      </c>
      <c r="B36" s="23">
        <v>0</v>
      </c>
      <c r="C36" s="23">
        <v>0</v>
      </c>
      <c r="D36" s="23">
        <f t="shared" si="0"/>
        <v>0</v>
      </c>
      <c r="E36" s="23">
        <v>0</v>
      </c>
      <c r="F36" s="23">
        <v>0</v>
      </c>
      <c r="G36" s="23">
        <f t="shared" si="1"/>
        <v>0</v>
      </c>
      <c r="H36" s="6">
        <v>4400</v>
      </c>
    </row>
    <row r="37" spans="1:8" x14ac:dyDescent="0.2">
      <c r="A37" s="11" t="s">
        <v>39</v>
      </c>
      <c r="B37" s="23">
        <v>0</v>
      </c>
      <c r="C37" s="23">
        <v>0</v>
      </c>
      <c r="D37" s="23">
        <f t="shared" si="0"/>
        <v>0</v>
      </c>
      <c r="E37" s="23">
        <v>0</v>
      </c>
      <c r="F37" s="23">
        <v>0</v>
      </c>
      <c r="G37" s="23">
        <f t="shared" si="1"/>
        <v>0</v>
      </c>
      <c r="H37" s="6">
        <v>4500</v>
      </c>
    </row>
    <row r="38" spans="1:8" x14ac:dyDescent="0.2">
      <c r="A38" s="11" t="s">
        <v>89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90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91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">
      <c r="A42" s="9" t="s">
        <v>122</v>
      </c>
      <c r="B42" s="28">
        <f>SUM(B43:B51)</f>
        <v>70000</v>
      </c>
      <c r="C42" s="28">
        <f>SUM(C43:C51)</f>
        <v>5113380.74</v>
      </c>
      <c r="D42" s="28">
        <f t="shared" si="0"/>
        <v>5183380.74</v>
      </c>
      <c r="E42" s="28">
        <f>SUM(E43:E51)</f>
        <v>0</v>
      </c>
      <c r="F42" s="28">
        <f>SUM(F43:F51)</f>
        <v>0</v>
      </c>
      <c r="G42" s="28">
        <f t="shared" si="1"/>
        <v>5183380.74</v>
      </c>
      <c r="H42" s="10">
        <v>0</v>
      </c>
    </row>
    <row r="43" spans="1:8" x14ac:dyDescent="0.2">
      <c r="A43" s="3" t="s">
        <v>92</v>
      </c>
      <c r="B43" s="23">
        <v>70000</v>
      </c>
      <c r="C43" s="23">
        <v>0</v>
      </c>
      <c r="D43" s="23">
        <f t="shared" si="0"/>
        <v>70000</v>
      </c>
      <c r="E43" s="23">
        <v>0</v>
      </c>
      <c r="F43" s="23">
        <v>0</v>
      </c>
      <c r="G43" s="23">
        <f t="shared" si="1"/>
        <v>70000</v>
      </c>
      <c r="H43" s="6">
        <v>5100</v>
      </c>
    </row>
    <row r="44" spans="1:8" x14ac:dyDescent="0.2">
      <c r="A44" s="11" t="s">
        <v>93</v>
      </c>
      <c r="B44" s="23">
        <v>0</v>
      </c>
      <c r="C44" s="23">
        <v>0</v>
      </c>
      <c r="D44" s="23">
        <f t="shared" si="0"/>
        <v>0</v>
      </c>
      <c r="E44" s="23">
        <v>0</v>
      </c>
      <c r="F44" s="23">
        <v>0</v>
      </c>
      <c r="G44" s="23">
        <f t="shared" si="1"/>
        <v>0</v>
      </c>
      <c r="H44" s="6">
        <v>5200</v>
      </c>
    </row>
    <row r="45" spans="1:8" x14ac:dyDescent="0.2">
      <c r="A45" s="11" t="s">
        <v>94</v>
      </c>
      <c r="B45" s="23">
        <v>0</v>
      </c>
      <c r="C45" s="23">
        <v>0</v>
      </c>
      <c r="D45" s="23">
        <f t="shared" si="0"/>
        <v>0</v>
      </c>
      <c r="E45" s="23">
        <v>0</v>
      </c>
      <c r="F45" s="23">
        <v>0</v>
      </c>
      <c r="G45" s="23">
        <f t="shared" si="1"/>
        <v>0</v>
      </c>
      <c r="H45" s="6">
        <v>5300</v>
      </c>
    </row>
    <row r="46" spans="1:8" x14ac:dyDescent="0.2">
      <c r="A46" s="11" t="s">
        <v>95</v>
      </c>
      <c r="B46" s="23">
        <v>0</v>
      </c>
      <c r="C46" s="23">
        <v>0</v>
      </c>
      <c r="D46" s="23">
        <f t="shared" si="0"/>
        <v>0</v>
      </c>
      <c r="E46" s="23">
        <v>0</v>
      </c>
      <c r="F46" s="23">
        <v>0</v>
      </c>
      <c r="G46" s="23">
        <f t="shared" si="1"/>
        <v>0</v>
      </c>
      <c r="H46" s="6">
        <v>5400</v>
      </c>
    </row>
    <row r="47" spans="1:8" x14ac:dyDescent="0.2">
      <c r="A47" s="11" t="s">
        <v>96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97</v>
      </c>
      <c r="B48" s="23">
        <v>0</v>
      </c>
      <c r="C48" s="23">
        <v>0</v>
      </c>
      <c r="D48" s="23">
        <f t="shared" si="0"/>
        <v>0</v>
      </c>
      <c r="E48" s="23">
        <v>0</v>
      </c>
      <c r="F48" s="23">
        <v>0</v>
      </c>
      <c r="G48" s="23">
        <f t="shared" si="1"/>
        <v>0</v>
      </c>
      <c r="H48" s="6">
        <v>5600</v>
      </c>
    </row>
    <row r="49" spans="1:8" x14ac:dyDescent="0.2">
      <c r="A49" s="11" t="s">
        <v>98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99</v>
      </c>
      <c r="B50" s="23">
        <v>0</v>
      </c>
      <c r="C50" s="23">
        <v>5113380.74</v>
      </c>
      <c r="D50" s="23">
        <f t="shared" si="0"/>
        <v>5113380.74</v>
      </c>
      <c r="E50" s="23">
        <v>0</v>
      </c>
      <c r="F50" s="23">
        <v>0</v>
      </c>
      <c r="G50" s="23">
        <f t="shared" si="1"/>
        <v>5113380.74</v>
      </c>
      <c r="H50" s="6">
        <v>5800</v>
      </c>
    </row>
    <row r="51" spans="1:8" x14ac:dyDescent="0.2">
      <c r="A51" s="11" t="s">
        <v>100</v>
      </c>
      <c r="B51" s="23">
        <v>0</v>
      </c>
      <c r="C51" s="23">
        <v>0</v>
      </c>
      <c r="D51" s="23">
        <f t="shared" si="0"/>
        <v>0</v>
      </c>
      <c r="E51" s="23">
        <v>0</v>
      </c>
      <c r="F51" s="23">
        <v>0</v>
      </c>
      <c r="G51" s="23">
        <f t="shared" si="1"/>
        <v>0</v>
      </c>
      <c r="H51" s="6">
        <v>5900</v>
      </c>
    </row>
    <row r="52" spans="1:8" x14ac:dyDescent="0.2">
      <c r="A52" s="9" t="s">
        <v>62</v>
      </c>
      <c r="B52" s="28">
        <f>SUM(B53:B55)</f>
        <v>0</v>
      </c>
      <c r="C52" s="28">
        <f>SUM(C53:C55)</f>
        <v>0</v>
      </c>
      <c r="D52" s="28">
        <f t="shared" si="0"/>
        <v>0</v>
      </c>
      <c r="E52" s="28">
        <f>SUM(E53:E55)</f>
        <v>0</v>
      </c>
      <c r="F52" s="28">
        <f>SUM(F53:F55)</f>
        <v>0</v>
      </c>
      <c r="G52" s="28">
        <f t="shared" si="1"/>
        <v>0</v>
      </c>
      <c r="H52" s="10">
        <v>0</v>
      </c>
    </row>
    <row r="53" spans="1:8" x14ac:dyDescent="0.2">
      <c r="A53" s="11" t="s">
        <v>101</v>
      </c>
      <c r="B53" s="23">
        <v>0</v>
      </c>
      <c r="C53" s="23">
        <v>0</v>
      </c>
      <c r="D53" s="23">
        <f t="shared" si="0"/>
        <v>0</v>
      </c>
      <c r="E53" s="23">
        <v>0</v>
      </c>
      <c r="F53" s="23">
        <v>0</v>
      </c>
      <c r="G53" s="23">
        <f t="shared" si="1"/>
        <v>0</v>
      </c>
      <c r="H53" s="6">
        <v>6100</v>
      </c>
    </row>
    <row r="54" spans="1:8" x14ac:dyDescent="0.2">
      <c r="A54" s="11" t="s">
        <v>102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103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123</v>
      </c>
      <c r="B56" s="28">
        <f>SUM(B57:B63)</f>
        <v>330137.33</v>
      </c>
      <c r="C56" s="28">
        <f>SUM(C57:C63)</f>
        <v>0</v>
      </c>
      <c r="D56" s="28">
        <f t="shared" si="0"/>
        <v>330137.33</v>
      </c>
      <c r="E56" s="28">
        <f>SUM(E57:E63)</f>
        <v>0</v>
      </c>
      <c r="F56" s="28">
        <f>SUM(F57:F63)</f>
        <v>0</v>
      </c>
      <c r="G56" s="28">
        <f t="shared" si="1"/>
        <v>330137.33</v>
      </c>
      <c r="H56" s="10">
        <v>0</v>
      </c>
    </row>
    <row r="57" spans="1:8" x14ac:dyDescent="0.2">
      <c r="A57" s="11" t="s">
        <v>130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104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105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106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107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108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109</v>
      </c>
      <c r="B63" s="23">
        <v>330137.33</v>
      </c>
      <c r="C63" s="23">
        <v>0</v>
      </c>
      <c r="D63" s="23">
        <f t="shared" si="0"/>
        <v>330137.33</v>
      </c>
      <c r="E63" s="23">
        <v>0</v>
      </c>
      <c r="F63" s="23">
        <v>0</v>
      </c>
      <c r="G63" s="23">
        <f t="shared" si="1"/>
        <v>330137.33</v>
      </c>
      <c r="H63" s="6">
        <v>7900</v>
      </c>
    </row>
    <row r="64" spans="1:8" x14ac:dyDescent="0.2">
      <c r="A64" s="9" t="s">
        <v>124</v>
      </c>
      <c r="B64" s="28">
        <f>SUM(B65:B67)</f>
        <v>0</v>
      </c>
      <c r="C64" s="28">
        <f>SUM(C65:C67)</f>
        <v>0</v>
      </c>
      <c r="D64" s="28">
        <f t="shared" si="0"/>
        <v>0</v>
      </c>
      <c r="E64" s="28">
        <f>SUM(E65:E67)</f>
        <v>0</v>
      </c>
      <c r="F64" s="28">
        <f>SUM(F65:F67)</f>
        <v>0</v>
      </c>
      <c r="G64" s="28">
        <f t="shared" si="1"/>
        <v>0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>
        <v>8500</v>
      </c>
    </row>
    <row r="68" spans="1:8" x14ac:dyDescent="0.2">
      <c r="A68" s="9" t="s">
        <v>63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110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111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112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113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114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115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116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125</v>
      </c>
      <c r="B76" s="26">
        <f t="shared" ref="B76:G76" si="4">SUM(B4+B12+B22+B32+B42+B52+B56+B64+B68)</f>
        <v>6565661.7200000007</v>
      </c>
      <c r="C76" s="26">
        <f t="shared" si="4"/>
        <v>12297956.58</v>
      </c>
      <c r="D76" s="26">
        <f t="shared" si="4"/>
        <v>18863618.299999997</v>
      </c>
      <c r="E76" s="26">
        <f t="shared" si="4"/>
        <v>5897172.4100000001</v>
      </c>
      <c r="F76" s="26">
        <f t="shared" si="4"/>
        <v>5896654.9100000001</v>
      </c>
      <c r="G76" s="26">
        <f t="shared" si="4"/>
        <v>12966445.890000001</v>
      </c>
    </row>
    <row r="78" spans="1:8" x14ac:dyDescent="0.2">
      <c r="A78" s="1" t="s">
        <v>118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workbookViewId="0">
      <selection sqref="A1:G1"/>
    </sheetView>
  </sheetViews>
  <sheetFormatPr baseColWidth="10" defaultColWidth="12" defaultRowHeight="10.199999999999999" x14ac:dyDescent="0.2"/>
  <cols>
    <col min="1" max="1" width="79" style="1" customWidth="1"/>
    <col min="2" max="7" width="18.28515625" style="1" customWidth="1"/>
    <col min="8" max="16384" width="12" style="1"/>
  </cols>
  <sheetData>
    <row r="1" spans="1:7" ht="57" customHeight="1" x14ac:dyDescent="0.2">
      <c r="A1" s="36" t="s">
        <v>135</v>
      </c>
      <c r="B1" s="32"/>
      <c r="C1" s="32"/>
      <c r="D1" s="32"/>
      <c r="E1" s="32"/>
      <c r="F1" s="32"/>
      <c r="G1" s="33"/>
    </row>
    <row r="2" spans="1:7" x14ac:dyDescent="0.2">
      <c r="A2" s="19"/>
      <c r="B2" s="36" t="s">
        <v>59</v>
      </c>
      <c r="C2" s="32"/>
      <c r="D2" s="32"/>
      <c r="E2" s="32"/>
      <c r="F2" s="33"/>
      <c r="G2" s="34" t="s">
        <v>58</v>
      </c>
    </row>
    <row r="3" spans="1:7" ht="24.9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5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8">
        <f t="shared" ref="B5:G5" si="0">SUM(B6:B13)</f>
        <v>0</v>
      </c>
      <c r="C5" s="28">
        <f t="shared" si="0"/>
        <v>0</v>
      </c>
      <c r="D5" s="28">
        <f t="shared" si="0"/>
        <v>0</v>
      </c>
      <c r="E5" s="28">
        <f t="shared" si="0"/>
        <v>0</v>
      </c>
      <c r="F5" s="28">
        <f t="shared" si="0"/>
        <v>0</v>
      </c>
      <c r="G5" s="28">
        <f t="shared" si="0"/>
        <v>0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119</v>
      </c>
      <c r="B8" s="23">
        <v>0</v>
      </c>
      <c r="C8" s="23">
        <v>0</v>
      </c>
      <c r="D8" s="23">
        <f t="shared" si="1"/>
        <v>0</v>
      </c>
      <c r="E8" s="23">
        <v>0</v>
      </c>
      <c r="F8" s="23">
        <v>0</v>
      </c>
      <c r="G8" s="23">
        <f t="shared" si="2"/>
        <v>0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0</v>
      </c>
      <c r="C10" s="23">
        <v>0</v>
      </c>
      <c r="D10" s="23">
        <f t="shared" si="1"/>
        <v>0</v>
      </c>
      <c r="E10" s="23">
        <v>0</v>
      </c>
      <c r="F10" s="23">
        <v>0</v>
      </c>
      <c r="G10" s="23">
        <f t="shared" si="2"/>
        <v>0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28">
        <f t="shared" ref="B15:G15" si="3">SUM(B16:B22)</f>
        <v>6565661.7199999997</v>
      </c>
      <c r="C15" s="28">
        <f t="shared" si="3"/>
        <v>12297956.58</v>
      </c>
      <c r="D15" s="28">
        <f t="shared" si="3"/>
        <v>18863618.300000001</v>
      </c>
      <c r="E15" s="28">
        <f t="shared" si="3"/>
        <v>5897172.4100000001</v>
      </c>
      <c r="F15" s="28">
        <f t="shared" si="3"/>
        <v>5896654.9100000001</v>
      </c>
      <c r="G15" s="28">
        <f t="shared" si="3"/>
        <v>12966445.890000001</v>
      </c>
    </row>
    <row r="16" spans="1:7" x14ac:dyDescent="0.2">
      <c r="A16" s="17" t="s">
        <v>42</v>
      </c>
      <c r="B16" s="23">
        <v>0</v>
      </c>
      <c r="C16" s="23">
        <v>0</v>
      </c>
      <c r="D16" s="23">
        <f>B16+C16</f>
        <v>0</v>
      </c>
      <c r="E16" s="23">
        <v>0</v>
      </c>
      <c r="F16" s="23">
        <v>0</v>
      </c>
      <c r="G16" s="23">
        <f t="shared" ref="G16:G22" si="4">D16-E16</f>
        <v>0</v>
      </c>
    </row>
    <row r="17" spans="1:7" x14ac:dyDescent="0.2">
      <c r="A17" s="17" t="s">
        <v>27</v>
      </c>
      <c r="B17" s="23">
        <v>6565661.7199999997</v>
      </c>
      <c r="C17" s="23">
        <v>12297956.58</v>
      </c>
      <c r="D17" s="23">
        <f t="shared" ref="D17:D22" si="5">B17+C17</f>
        <v>18863618.300000001</v>
      </c>
      <c r="E17" s="23">
        <v>5897172.4100000001</v>
      </c>
      <c r="F17" s="23">
        <v>5896654.9100000001</v>
      </c>
      <c r="G17" s="23">
        <f t="shared" si="4"/>
        <v>12966445.890000001</v>
      </c>
    </row>
    <row r="18" spans="1:7" x14ac:dyDescent="0.2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">
      <c r="A19" s="17" t="s">
        <v>43</v>
      </c>
      <c r="B19" s="23">
        <v>0</v>
      </c>
      <c r="C19" s="23">
        <v>0</v>
      </c>
      <c r="D19" s="23">
        <f t="shared" si="5"/>
        <v>0</v>
      </c>
      <c r="E19" s="23">
        <v>0</v>
      </c>
      <c r="F19" s="23">
        <v>0</v>
      </c>
      <c r="G19" s="23">
        <f t="shared" si="4"/>
        <v>0</v>
      </c>
    </row>
    <row r="20" spans="1:7" x14ac:dyDescent="0.2">
      <c r="A20" s="17" t="s">
        <v>44</v>
      </c>
      <c r="B20" s="23">
        <v>0</v>
      </c>
      <c r="C20" s="23">
        <v>0</v>
      </c>
      <c r="D20" s="23">
        <f t="shared" si="5"/>
        <v>0</v>
      </c>
      <c r="E20" s="23">
        <v>0</v>
      </c>
      <c r="F20" s="23">
        <v>0</v>
      </c>
      <c r="G20" s="23">
        <f t="shared" si="4"/>
        <v>0</v>
      </c>
    </row>
    <row r="21" spans="1:7" x14ac:dyDescent="0.2">
      <c r="A21" s="17" t="s">
        <v>45</v>
      </c>
      <c r="B21" s="23">
        <v>0</v>
      </c>
      <c r="C21" s="23">
        <v>0</v>
      </c>
      <c r="D21" s="23">
        <f t="shared" si="5"/>
        <v>0</v>
      </c>
      <c r="E21" s="23">
        <v>0</v>
      </c>
      <c r="F21" s="23">
        <v>0</v>
      </c>
      <c r="G21" s="23">
        <f t="shared" si="4"/>
        <v>0</v>
      </c>
    </row>
    <row r="22" spans="1:7" x14ac:dyDescent="0.2">
      <c r="A22" s="17" t="s">
        <v>4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4"/>
        <v>0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125</v>
      </c>
      <c r="B41" s="24">
        <f t="shared" ref="B41:G41" si="12">SUM(B35+B24+B15+B5)</f>
        <v>6565661.7199999997</v>
      </c>
      <c r="C41" s="24">
        <f t="shared" si="12"/>
        <v>12297956.58</v>
      </c>
      <c r="D41" s="24">
        <f t="shared" si="12"/>
        <v>18863618.300000001</v>
      </c>
      <c r="E41" s="24">
        <f t="shared" si="12"/>
        <v>5897172.4100000001</v>
      </c>
      <c r="F41" s="24">
        <f t="shared" si="12"/>
        <v>5896654.9100000001</v>
      </c>
      <c r="G41" s="24">
        <f t="shared" si="12"/>
        <v>12966445.890000001</v>
      </c>
    </row>
    <row r="43" spans="1:7" x14ac:dyDescent="0.2">
      <c r="A43" s="1" t="s">
        <v>118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José Arturo Rodríguez Hurtado</cp:lastModifiedBy>
  <cp:lastPrinted>2026-01-30T18:20:15Z</cp:lastPrinted>
  <dcterms:created xsi:type="dcterms:W3CDTF">2014-02-10T03:37:14Z</dcterms:created>
  <dcterms:modified xsi:type="dcterms:W3CDTF">2026-01-30T18:20:16Z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