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3 TERCER TRIMESTRE/"/>
    </mc:Choice>
  </mc:AlternateContent>
  <xr:revisionPtr revIDLastSave="507" documentId="13_ncr:1_{CE53A32E-5377-4A9B-B34B-D9EBF2C2E538}" xr6:coauthVersionLast="47" xr6:coauthVersionMax="47" xr10:uidLastSave="{4615BBA2-29EF-404A-9473-58237638E4A5}"/>
  <bookViews>
    <workbookView xWindow="-108" yWindow="-108" windowWidth="23256" windowHeight="12456" firstSheet="1" activeTab="7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6" l="1"/>
  <c r="C16" i="6"/>
  <c r="A4" i="4" l="1"/>
  <c r="B6" i="3"/>
  <c r="F6" i="2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41" i="6"/>
  <c r="B75" i="6"/>
  <c r="B67" i="6"/>
  <c r="B59" i="6"/>
  <c r="B54" i="6"/>
  <c r="B45" i="6"/>
  <c r="B37" i="6"/>
  <c r="B35" i="6"/>
  <c r="B28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7" l="1"/>
  <c r="G28" i="7"/>
  <c r="E79" i="2"/>
  <c r="F79" i="2"/>
  <c r="E81" i="2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9" i="7" l="1"/>
  <c r="F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<sst xmlns="http://schemas.openxmlformats.org/spreadsheetml/2006/main" count="1021" uniqueCount="593">
  <si>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</si>
  <si>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</si>
  <si>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</si>
  <si>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</si>
  <si>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</si>
  <si>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</si>
  <si>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</si>
  <si>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</si>
  <si>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</si>
  <si>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</si>
  <si>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</si>
  <si>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</si>
  <si>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</si>
  <si>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</si>
  <si>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</si>
  <si>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</si>
  <si>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</si>
  <si>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</si>
  <si>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</si>
  <si>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</si>
  <si>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</si>
  <si>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</si>
  <si>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</si>
  <si>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</si>
  <si>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</si>
  <si>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</si>
  <si>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</si>
  <si>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</si>
  <si>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</si>
  <si>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</si>
  <si>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</si>
  <si>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</si>
  <si>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</si>
  <si>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</si>
  <si>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</si>
  <si>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</si>
  <si>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</si>
  <si>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</si>
  <si>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</si>
  <si>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</si>
  <si>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</si>
  <si>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</si>
  <si>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</si>
  <si>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</si>
  <si>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</si>
  <si>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</si>
  <si>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</si>
  <si>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</si>
  <si>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</si>
  <si>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</si>
  <si>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</si>
  <si>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</si>
  <si>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</si>
  <si>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</si>
  <si>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</si>
  <si>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</si>
  <si>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</si>
  <si>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</si>
  <si>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</si>
  <si>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</si>
  <si>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</si>
  <si>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</si>
  <si>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</si>
  <si>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</si>
  <si>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</si>
  <si>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</si>
  <si>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</si>
  <si>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</si>
  <si>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</si>
  <si>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</si>
  <si>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</si>
  <si>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</si>
  <si>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</si>
  <si>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</si>
  <si>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</si>
  <si>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</si>
  <si>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</si>
  <si>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</si>
  <si>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</si>
  <si>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</si>
  <si>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</si>
  <si>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</si>
  <si>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</si>
  <si>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</si>
  <si>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</si>
  <si>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</si>
  <si>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</si>
  <si>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</si>
  <si>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</si>
  <si>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</si>
  <si>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</si>
  <si>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</si>
  <si>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</si>
  <si>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</si>
  <si>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</si>
  <si>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</si>
  <si>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</si>
  <si>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</si>
  <si>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</si>
  <si>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</si>
  <si>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</si>
  <si>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</si>
  <si>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</si>
  <si>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</si>
  <si>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</si>
  <si>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</si>
  <si>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</si>
  <si>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</si>
  <si>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</si>
  <si>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</si>
  <si>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</si>
  <si>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</si>
  <si>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</si>
  <si>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</si>
  <si>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</si>
  <si>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</si>
  <si>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</si>
  <si>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</si>
  <si>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</si>
  <si>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</si>
  <si>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</si>
  <si>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</si>
  <si>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</si>
  <si>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</si>
  <si>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</si>
  <si>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</si>
  <si>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</si>
  <si>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</si>
  <si>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</si>
  <si>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</si>
  <si>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</si>
  <si>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</si>
  <si>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</si>
  <si>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</si>
  <si>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</si>
  <si>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</si>
  <si>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</si>
  <si>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</si>
  <si>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</si>
  <si>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</si>
  <si>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</si>
  <si>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</si>
  <si>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</si>
  <si>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</si>
  <si>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</si>
  <si>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</si>
  <si>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</si>
  <si>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</si>
  <si>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</si>
  <si>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</si>
  <si>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</si>
  <si>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</si>
  <si>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</si>
  <si>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</si>
  <si>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</si>
  <si>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</si>
  <si>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</si>
  <si>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</si>
  <si>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</si>
  <si>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</si>
  <si>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</si>
  <si>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</si>
  <si>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</si>
  <si>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</si>
  <si>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</si>
  <si>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</si>
  <si>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</si>
  <si>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</si>
  <si>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</si>
  <si>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</si>
  <si>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</si>
  <si>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</si>
  <si>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</si>
  <si>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</si>
  <si>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</si>
  <si>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</si>
  <si>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</si>
  <si>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</si>
  <si>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</si>
  <si>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</si>
  <si>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</si>
  <si>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</si>
  <si>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</si>
  <si>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</si>
  <si>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</si>
  <si>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</si>
  <si>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</si>
  <si>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</si>
  <si>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</si>
  <si>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</si>
  <si>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</si>
  <si>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</si>
  <si>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</si>
  <si>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</si>
  <si>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</si>
  <si>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</si>
  <si>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</si>
  <si>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</si>
  <si>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</si>
  <si>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</si>
  <si>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</si>
  <si>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</si>
  <si>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</si>
  <si>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</si>
  <si>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</si>
  <si>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</si>
  <si>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</si>
  <si>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</si>
  <si>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</si>
  <si>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</si>
  <si>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</si>
  <si>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</si>
  <si>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</si>
  <si>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</si>
  <si>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</si>
  <si>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</si>
  <si>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</si>
  <si>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</si>
  <si>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</si>
  <si>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</si>
  <si>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</si>
  <si>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</si>
  <si>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</si>
  <si>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</si>
  <si>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</si>
  <si>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</si>
  <si>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</si>
  <si>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</si>
  <si>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</si>
  <si>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</si>
  <si>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</si>
  <si>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</si>
  <si>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</si>
  <si>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</si>
  <si>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</si>
  <si>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</si>
  <si>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</si>
  <si>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</si>
  <si>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</si>
  <si>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</si>
  <si>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</si>
  <si>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</si>
  <si>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</si>
  <si>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</si>
  <si>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</si>
  <si>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</si>
  <si>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</si>
  <si>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</si>
  <si>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</si>
  <si>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</si>
  <si>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</si>
  <si>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</si>
  <si>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</si>
  <si>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</si>
  <si>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</si>
  <si>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</si>
  <si>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</si>
  <si>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</si>
  <si>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</si>
  <si>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</si>
  <si>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</si>
  <si>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</si>
  <si>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</si>
  <si>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</si>
  <si>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</si>
  <si>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</si>
  <si>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</si>
  <si>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</si>
  <si>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</si>
  <si>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</si>
  <si>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</si>
  <si>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</si>
  <si>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</si>
  <si>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</si>
  <si>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</si>
  <si>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</si>
  <si>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</si>
  <si>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</si>
  <si>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</si>
  <si>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</si>
  <si>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</si>
  <si>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</si>
  <si>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</si>
  <si>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</si>
  <si>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</si>
  <si>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</si>
  <si>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</si>
  <si>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</si>
  <si>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</si>
  <si>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</si>
  <si>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</si>
  <si>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</si>
  <si>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</si>
  <si>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</si>
  <si>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</si>
  <si>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</si>
  <si>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</si>
  <si>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</si>
  <si>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</si>
  <si>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</si>
  <si>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</si>
  <si>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</si>
  <si>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</si>
  <si>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</si>
  <si>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</si>
  <si>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</si>
  <si>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</si>
  <si>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</si>
  <si>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</si>
  <si>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</si>
  <si>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</si>
  <si>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</si>
  <si>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</si>
  <si>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</si>
  <si>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</si>
  <si>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</si>
  <si>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</si>
  <si>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</si>
  <si>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</si>
  <si>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</si>
  <si>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</si>
  <si>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</si>
  <si>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</si>
  <si>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</si>
  <si>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</si>
  <si>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</si>
  <si>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</si>
  <si>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</si>
  <si>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</si>
  <si>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</si>
  <si>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</si>
  <si>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</si>
  <si>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</si>
  <si>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</si>
  <si>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</si>
  <si>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</si>
  <si>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</si>
  <si>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</si>
  <si>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</si>
  <si>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</si>
  <si>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</si>
  <si>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</si>
  <si>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</si>
  <si>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</si>
  <si>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</si>
  <si>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</si>
  <si>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</si>
  <si>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</si>
  <si>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</si>
  <si>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</si>
  <si>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</si>
  <si>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</si>
  <si>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</si>
  <si>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</si>
  <si>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</si>
  <si>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</si>
  <si>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</si>
  <si>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</si>
  <si>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</si>
  <si>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</si>
  <si>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</si>
  <si>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</si>
  <si>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</si>
  <si>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</si>
  <si>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</si>
  <si>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</si>
  <si>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</si>
  <si>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</si>
  <si>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</si>
  <si>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</si>
  <si>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</si>
  <si>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</si>
  <si>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</si>
  <si>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</si>
  <si>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</si>
  <si>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</si>
  <si>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</si>
  <si>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</si>
  <si>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</si>
  <si>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</si>
  <si>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</si>
  <si>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</si>
  <si>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</si>
  <si>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</si>
  <si>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</si>
  <si>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</si>
  <si>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</si>
  <si>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</si>
  <si>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</si>
  <si>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</si>
  <si>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</si>
  <si>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</si>
  <si>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</si>
  <si>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</si>
  <si>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</si>
  <si>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</si>
  <si>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</si>
  <si>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</si>
  <si>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</si>
  <si>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</si>
  <si>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</si>
  <si>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</si>
  <si>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</si>
  <si>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</si>
  <si>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</si>
  <si>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</si>
  <si>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</si>
  <si>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</si>
  <si>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</si>
  <si>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</si>
  <si>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</si>
  <si>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</si>
  <si>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</si>
  <si>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</si>
  <si>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</si>
  <si>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</si>
  <si>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</si>
  <si>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</si>
  <si>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</si>
  <si>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</si>
  <si>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</si>
  <si>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</si>
  <si>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</si>
  <si>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</si>
  <si>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</si>
  <si>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</si>
  <si>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</si>
  <si>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</si>
  <si>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</si>
  <si>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</si>
  <si>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</si>
  <si>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</si>
  <si>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</si>
  <si>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</si>
  <si>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</si>
  <si>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</si>
  <si>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</si>
  <si>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</si>
  <si>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</si>
  <si>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</si>
  <si>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</si>
  <si>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</si>
  <si>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</si>
  <si>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</si>
  <si>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</si>
  <si>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</si>
  <si>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</si>
  <si>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</si>
  <si>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</si>
  <si>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</si>
  <si>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</si>
  <si>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</si>
  <si>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</si>
  <si>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</si>
  <si>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</si>
  <si>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</si>
  <si>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</si>
  <si>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</si>
  <si>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</si>
  <si>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</si>
  <si>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</si>
  <si>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</si>
  <si>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</si>
  <si>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</si>
  <si>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</si>
  <si>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</si>
  <si>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</si>
  <si>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</si>
  <si>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</si>
  <si>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</si>
  <si>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</si>
  <si>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</si>
  <si>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</si>
  <si>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</si>
  <si>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</si>
  <si>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</si>
  <si>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</si>
  <si>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</si>
  <si>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</si>
  <si>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</si>
  <si>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</si>
  <si>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</si>
  <si>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</si>
  <si>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</si>
  <si>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</si>
  <si>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</si>
  <si>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</si>
  <si>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</si>
  <si>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</si>
  <si>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</si>
  <si>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</si>
  <si>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</si>
  <si>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</si>
  <si>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</si>
  <si>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</si>
  <si>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Año 5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</si>
  <si>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</si>
  <si>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</si>
  <si>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</si>
  <si>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</si>
  <si>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del Ejercicio Vigente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</si>
  <si>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</si>
  <si>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</si>
  <si>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</si>
  <si>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</si>
  <si>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</si>
  <si>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</si>
  <si>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</si>
  <si>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</si>
  <si>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</si>
  <si>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</si>
  <si>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</si>
  <si>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</si>
  <si>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</si>
  <si>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</si>
  <si>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</si>
  <si>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</si>
  <si>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</si>
  <si>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</si>
  <si>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</si>
  <si>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</si>
  <si>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</si>
  <si>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</si>
  <si>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</si>
  <si>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</si>
  <si>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</si>
  <si>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</si>
  <si>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</si>
  <si>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</si>
  <si>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</si>
  <si>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</si>
  <si>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</si>
  <si>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</si>
  <si>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</si>
  <si>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</si>
  <si>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</si>
  <si>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</si>
  <si>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</si>
  <si>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</si>
  <si>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</si>
  <si>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</si>
  <si>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</si>
  <si>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</si>
  <si>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</si>
  <si>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</si>
  <si>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</si>
  <si>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</si>
  <si>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</si>
  <si>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</si>
  <si>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</si>
  <si>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</si>
  <si>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</si>
  <si>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</si>
  <si>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</si>
  <si>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</si>
  <si>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</si>
  <si>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</si>
  <si>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</si>
  <si>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</si>
  <si>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</si>
  <si>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</si>
  <si>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</si>
  <si>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</si>
  <si>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</si>
  <si>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</si>
  <si>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</si>
  <si>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</si>
  <si>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</si>
  <si>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</si>
  <si>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</si>
  <si>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</si>
  <si>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</si>
  <si>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</si>
  <si>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</si>
  <si>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</si>
  <si>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</si>
  <si>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</si>
  <si>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</si>
  <si>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</si>
  <si>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</si>
  <si>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</si>
  <si>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</si>
  <si>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</si>
  <si>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</si>
  <si>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</si>
  <si>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</si>
  <si>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</si>
  <si>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</si>
  <si>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</si>
  <si>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</si>
  <si>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Instituto Municipal de Vivienda de San Miguel de Allende, Gto.</t>
  </si>
  <si>
    <t>al 31 de Diciembre de 2024 y al 30 de Septiembre de 2025</t>
  </si>
  <si>
    <t>31 de 
diciembre de 
2024-1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</si>
</sst>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</cellXfs>
  <cellStyles count="6">
    <cellStyle name="Millares" xfId="1" builtinId="3"/>
    <cellStyle name="Millares 2 4" xfId="5" xr:uid="{88983833-7410-48B1-A9FB-A36DFA214162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A4" sqref="A4:F4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62" t="s">
        <v>0</v>
      </c>
      <c r="B1" s="163"/>
      <c r="C1" s="163"/>
      <c r="D1" s="163"/>
      <c r="E1" s="163"/>
      <c r="F1" s="164"/>
    </row>
    <row r="2" spans="1:6" ht="15" customHeight="1" x14ac:dyDescent="0.3">
      <c r="A2" s="165" t="s">
        <v>590</v>
      </c>
      <c r="B2" s="166"/>
      <c r="C2" s="166"/>
      <c r="D2" s="166"/>
      <c r="E2" s="166"/>
      <c r="F2" s="167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68" t="s">
        <v>591</v>
      </c>
      <c r="B4" s="169"/>
      <c r="C4" s="169"/>
      <c r="D4" s="169"/>
      <c r="E4" s="169"/>
      <c r="F4" s="170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>
        <v>2025</v>
      </c>
      <c r="C6" s="1" t="s">
        <v>592</v>
      </c>
      <c r="D6" s="42" t="s">
        <v>4</v>
      </c>
      <c r="E6" s="41">
        <f>B6</f>
        <v>2025</v>
      </c>
      <c r="F6" s="1" t="str">
        <f>C6</f>
        <v>31 de 
diciembre de 
2024-1</v>
      </c>
    </row>
    <row r="7" spans="1:6" ht="12.9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3">
      <c r="A9" s="46" t="s">
        <v>9</v>
      </c>
      <c r="B9" s="47">
        <f>SUM(B10:B16)</f>
        <v>12834808.76</v>
      </c>
      <c r="C9" s="47">
        <f>SUM(C10:C16)</f>
        <v>12902771.309999999</v>
      </c>
      <c r="D9" s="46" t="s">
        <v>10</v>
      </c>
      <c r="E9" s="47">
        <f>SUM(E10:E18)</f>
        <v>192467.31</v>
      </c>
      <c r="F9" s="47">
        <f>SUM(F10:F18)</f>
        <v>201339.2</v>
      </c>
    </row>
    <row r="10" spans="1:6" x14ac:dyDescent="0.3">
      <c r="A10" s="48" t="s">
        <v>11</v>
      </c>
      <c r="B10" s="47">
        <v>12353579.130000001</v>
      </c>
      <c r="C10" s="47">
        <v>12421541.68</v>
      </c>
      <c r="D10" s="48" t="s">
        <v>12</v>
      </c>
      <c r="E10" s="47">
        <v>142467.31</v>
      </c>
      <c r="F10" s="47">
        <v>151339.20000000001</v>
      </c>
    </row>
    <row r="11" spans="1:6" x14ac:dyDescent="0.3">
      <c r="A11" s="48" t="s">
        <v>13</v>
      </c>
      <c r="B11" s="47">
        <v>289869.62</v>
      </c>
      <c r="C11" s="47">
        <v>289869.62</v>
      </c>
      <c r="D11" s="48" t="s">
        <v>14</v>
      </c>
      <c r="E11" s="47">
        <v>0</v>
      </c>
      <c r="F11" s="47">
        <v>0</v>
      </c>
    </row>
    <row r="12" spans="1:6" x14ac:dyDescent="0.3">
      <c r="A12" s="48" t="s">
        <v>15</v>
      </c>
      <c r="B12" s="47">
        <v>18560</v>
      </c>
      <c r="C12" s="47">
        <v>18560</v>
      </c>
      <c r="D12" s="48" t="s">
        <v>16</v>
      </c>
      <c r="E12" s="47">
        <v>0</v>
      </c>
      <c r="F12" s="47">
        <v>0</v>
      </c>
    </row>
    <row r="13" spans="1:6" x14ac:dyDescent="0.3">
      <c r="A13" s="48" t="s">
        <v>17</v>
      </c>
      <c r="B13" s="47">
        <v>172800.01</v>
      </c>
      <c r="C13" s="47">
        <v>172800.01</v>
      </c>
      <c r="D13" s="48" t="s">
        <v>18</v>
      </c>
      <c r="E13" s="47">
        <v>0</v>
      </c>
      <c r="F13" s="47">
        <v>0</v>
      </c>
    </row>
    <row r="14" spans="1:6" x14ac:dyDescent="0.3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3">
      <c r="A15" s="48" t="s">
        <v>21</v>
      </c>
      <c r="B15" s="47">
        <v>0</v>
      </c>
      <c r="C15" s="47">
        <v>0</v>
      </c>
      <c r="D15" s="48" t="s">
        <v>22</v>
      </c>
      <c r="E15" s="47">
        <v>50000</v>
      </c>
      <c r="F15" s="47">
        <v>50000</v>
      </c>
    </row>
    <row r="16" spans="1:6" x14ac:dyDescent="0.3">
      <c r="A16" s="48" t="s">
        <v>23</v>
      </c>
      <c r="B16" s="47">
        <v>0</v>
      </c>
      <c r="C16" s="47">
        <v>0</v>
      </c>
      <c r="D16" s="48" t="s">
        <v>24</v>
      </c>
      <c r="E16" s="47">
        <v>0</v>
      </c>
      <c r="F16" s="47">
        <v>0</v>
      </c>
    </row>
    <row r="17" spans="1:6" x14ac:dyDescent="0.3">
      <c r="A17" s="46" t="s">
        <v>25</v>
      </c>
      <c r="B17" s="47">
        <f>SUM(B18:B24)</f>
        <v>0</v>
      </c>
      <c r="C17" s="47">
        <f>SUM(C18:C24)</f>
        <v>0</v>
      </c>
      <c r="D17" s="48" t="s">
        <v>26</v>
      </c>
      <c r="E17" s="47">
        <v>0</v>
      </c>
      <c r="F17" s="47">
        <v>0</v>
      </c>
    </row>
    <row r="18" spans="1:6" x14ac:dyDescent="0.3">
      <c r="A18" s="48" t="s">
        <v>27</v>
      </c>
      <c r="B18" s="47">
        <v>0</v>
      </c>
      <c r="C18" s="47">
        <v>0</v>
      </c>
      <c r="D18" s="48" t="s">
        <v>28</v>
      </c>
      <c r="E18" s="47">
        <v>0</v>
      </c>
      <c r="F18" s="47">
        <v>0</v>
      </c>
    </row>
    <row r="19" spans="1:6" x14ac:dyDescent="0.3">
      <c r="A19" s="48" t="s">
        <v>29</v>
      </c>
      <c r="B19" s="47">
        <v>0</v>
      </c>
      <c r="C19" s="47">
        <v>0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3">
      <c r="A20" s="48" t="s">
        <v>31</v>
      </c>
      <c r="B20" s="47">
        <v>0</v>
      </c>
      <c r="C20" s="47">
        <v>0</v>
      </c>
      <c r="D20" s="48" t="s">
        <v>32</v>
      </c>
      <c r="E20" s="47">
        <v>0</v>
      </c>
      <c r="F20" s="47">
        <v>0</v>
      </c>
    </row>
    <row r="21" spans="1:6" x14ac:dyDescent="0.3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3">
      <c r="A22" s="48" t="s">
        <v>35</v>
      </c>
      <c r="B22" s="47">
        <v>0</v>
      </c>
      <c r="C22" s="47">
        <v>0</v>
      </c>
      <c r="D22" s="48" t="s">
        <v>36</v>
      </c>
      <c r="E22" s="47">
        <v>0</v>
      </c>
      <c r="F22" s="47">
        <v>0</v>
      </c>
    </row>
    <row r="23" spans="1:6" x14ac:dyDescent="0.3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3">
      <c r="A24" s="48" t="s">
        <v>39</v>
      </c>
      <c r="B24" s="47">
        <v>0</v>
      </c>
      <c r="C24" s="47">
        <v>0</v>
      </c>
      <c r="D24" s="48" t="s">
        <v>40</v>
      </c>
      <c r="E24" s="47">
        <v>0</v>
      </c>
      <c r="F24" s="47">
        <v>0</v>
      </c>
    </row>
    <row r="25" spans="1:6" x14ac:dyDescent="0.3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3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3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3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3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3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3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3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 x14ac:dyDescent="0.3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 x14ac:dyDescent="0.3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 x14ac:dyDescent="0.3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 x14ac:dyDescent="0.3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 x14ac:dyDescent="0.3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3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3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3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3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3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83</v>
      </c>
      <c r="B47" s="4">
        <f>B9+B17+B25+B31+B37+B38+B41</f>
        <v>12834808.76</v>
      </c>
      <c r="C47" s="4">
        <f>C9+C17+C25+C31+C37+C38+C41</f>
        <v>12902771.309999999</v>
      </c>
      <c r="D47" s="2" t="s">
        <v>84</v>
      </c>
      <c r="E47" s="4">
        <f>E9+E19+E23+E26+E27+E31+E38+E42</f>
        <v>192467.31</v>
      </c>
      <c r="F47" s="4">
        <f>F9+F19+F23+F26+F27+F31+F38+F42</f>
        <v>201339.2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">
      <c r="A50" s="46" t="s">
        <v>87</v>
      </c>
      <c r="B50" s="47">
        <v>44000005.479999997</v>
      </c>
      <c r="C50" s="47">
        <v>44000005.479999997</v>
      </c>
      <c r="D50" s="46" t="s">
        <v>88</v>
      </c>
      <c r="E50" s="47">
        <v>0</v>
      </c>
      <c r="F50" s="47">
        <v>0</v>
      </c>
    </row>
    <row r="51" spans="1:6" x14ac:dyDescent="0.3">
      <c r="A51" s="46" t="s">
        <v>89</v>
      </c>
      <c r="B51" s="47">
        <v>1367210.61</v>
      </c>
      <c r="C51" s="47">
        <v>2068324.73</v>
      </c>
      <c r="D51" s="46" t="s">
        <v>90</v>
      </c>
      <c r="E51" s="47">
        <v>0</v>
      </c>
      <c r="F51" s="47">
        <v>0</v>
      </c>
    </row>
    <row r="52" spans="1:6" x14ac:dyDescent="0.3">
      <c r="A52" s="46" t="s">
        <v>91</v>
      </c>
      <c r="B52" s="47">
        <v>16110899.4</v>
      </c>
      <c r="C52" s="47">
        <v>16110899.4</v>
      </c>
      <c r="D52" s="46" t="s">
        <v>92</v>
      </c>
      <c r="E52" s="47">
        <v>0</v>
      </c>
      <c r="F52" s="47">
        <v>0</v>
      </c>
    </row>
    <row r="53" spans="1:6" x14ac:dyDescent="0.3">
      <c r="A53" s="46" t="s">
        <v>93</v>
      </c>
      <c r="B53" s="47">
        <v>1145740.3400000001</v>
      </c>
      <c r="C53" s="47">
        <v>1145740.3400000001</v>
      </c>
      <c r="D53" s="46" t="s">
        <v>94</v>
      </c>
      <c r="E53" s="47">
        <v>0</v>
      </c>
      <c r="F53" s="47">
        <v>0</v>
      </c>
    </row>
    <row r="54" spans="1:6" x14ac:dyDescent="0.3">
      <c r="A54" s="46" t="s">
        <v>95</v>
      </c>
      <c r="B54" s="47">
        <v>11427.16</v>
      </c>
      <c r="C54" s="47">
        <v>11427.16</v>
      </c>
      <c r="D54" s="46" t="s">
        <v>96</v>
      </c>
      <c r="E54" s="47">
        <v>0</v>
      </c>
      <c r="F54" s="47">
        <v>0</v>
      </c>
    </row>
    <row r="55" spans="1:6" x14ac:dyDescent="0.3">
      <c r="A55" s="46" t="s">
        <v>97</v>
      </c>
      <c r="B55" s="47">
        <v>-1740807.85</v>
      </c>
      <c r="C55" s="47">
        <v>-1740807.85</v>
      </c>
      <c r="D55" s="50" t="s">
        <v>98</v>
      </c>
      <c r="E55" s="47">
        <v>0</v>
      </c>
      <c r="F55" s="47">
        <v>0</v>
      </c>
    </row>
    <row r="56" spans="1:6" x14ac:dyDescent="0.3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3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3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103</v>
      </c>
      <c r="E59" s="4">
        <f>E47+E57</f>
        <v>192467.31</v>
      </c>
      <c r="F59" s="4">
        <f>F47+F57</f>
        <v>201339.2</v>
      </c>
    </row>
    <row r="60" spans="1:6" x14ac:dyDescent="0.3">
      <c r="A60" s="3" t="s">
        <v>104</v>
      </c>
      <c r="B60" s="4">
        <f>SUM(B50:B58)</f>
        <v>60894475.139999993</v>
      </c>
      <c r="C60" s="4">
        <f>SUM(C50:C58)</f>
        <v>61595589.25999999</v>
      </c>
      <c r="D60" s="45"/>
      <c r="E60" s="49"/>
      <c r="F60" s="49"/>
    </row>
    <row r="61" spans="1:6" x14ac:dyDescent="0.3">
      <c r="A61" s="45"/>
      <c r="B61" s="49"/>
      <c r="C61" s="49"/>
      <c r="D61" s="51" t="s">
        <v>105</v>
      </c>
      <c r="E61" s="49"/>
      <c r="F61" s="49"/>
    </row>
    <row r="62" spans="1:6" x14ac:dyDescent="0.3">
      <c r="A62" s="3" t="s">
        <v>106</v>
      </c>
      <c r="B62" s="4">
        <f>SUM(B47+B60)</f>
        <v>73729283.899999991</v>
      </c>
      <c r="C62" s="4">
        <f>SUM(C47+C60)</f>
        <v>74498360.569999993</v>
      </c>
      <c r="D62" s="45"/>
      <c r="E62" s="49"/>
      <c r="F62" s="49"/>
    </row>
    <row r="63" spans="1:6" x14ac:dyDescent="0.3">
      <c r="A63" s="45"/>
      <c r="B63" s="45"/>
      <c r="C63" s="45"/>
      <c r="D63" s="52" t="s">
        <v>107</v>
      </c>
      <c r="E63" s="47">
        <f>SUM(E64:E66)</f>
        <v>23873095.739999998</v>
      </c>
      <c r="F63" s="47">
        <f>SUM(F64:F66)</f>
        <v>23873095.739999998</v>
      </c>
    </row>
    <row r="64" spans="1:6" x14ac:dyDescent="0.3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3">
      <c r="A65" s="45"/>
      <c r="B65" s="45"/>
      <c r="C65" s="45"/>
      <c r="D65" s="50" t="s">
        <v>109</v>
      </c>
      <c r="E65" s="47">
        <v>23873095.739999998</v>
      </c>
      <c r="F65" s="47">
        <v>23873095.739999998</v>
      </c>
    </row>
    <row r="66" spans="1:6" x14ac:dyDescent="0.3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111</v>
      </c>
      <c r="E68" s="47">
        <f>SUM(E69:E73)</f>
        <v>51845470.329999998</v>
      </c>
      <c r="F68" s="47">
        <f>SUM(F69:F73)</f>
        <v>50423925.629999995</v>
      </c>
    </row>
    <row r="69" spans="1:6" x14ac:dyDescent="0.3">
      <c r="A69" s="53"/>
      <c r="B69" s="45"/>
      <c r="C69" s="45"/>
      <c r="D69" s="46" t="s">
        <v>112</v>
      </c>
      <c r="E69" s="47">
        <v>-760204.78</v>
      </c>
      <c r="F69" s="47">
        <v>952881.4</v>
      </c>
    </row>
    <row r="70" spans="1:6" x14ac:dyDescent="0.3">
      <c r="A70" s="53"/>
      <c r="B70" s="45"/>
      <c r="C70" s="45"/>
      <c r="D70" s="46" t="s">
        <v>113</v>
      </c>
      <c r="E70" s="47">
        <v>14335711.960000001</v>
      </c>
      <c r="F70" s="47">
        <v>11201081.08</v>
      </c>
    </row>
    <row r="71" spans="1:6" x14ac:dyDescent="0.3">
      <c r="A71" s="53"/>
      <c r="B71" s="45"/>
      <c r="C71" s="45"/>
      <c r="D71" s="46" t="s">
        <v>114</v>
      </c>
      <c r="E71" s="47">
        <v>39656038.100000001</v>
      </c>
      <c r="F71" s="47">
        <v>39656038.100000001</v>
      </c>
    </row>
    <row r="72" spans="1:6" x14ac:dyDescent="0.3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116</v>
      </c>
      <c r="E73" s="47">
        <v>-1386074.95</v>
      </c>
      <c r="F73" s="47">
        <v>-1386074.95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3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120</v>
      </c>
      <c r="E79" s="4">
        <f>E63+E68+E75</f>
        <v>75718566.069999993</v>
      </c>
      <c r="F79" s="4">
        <f>F63+F68+F75</f>
        <v>74297021.36999999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121</v>
      </c>
      <c r="E81" s="4">
        <f>E59+E79</f>
        <v>75911033.379999995</v>
      </c>
      <c r="F81" s="4">
        <f>F59+F79</f>
        <v>74498360.569999993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3">
    <mergeCell ref="A1:F1"/>
    <mergeCell ref="A2:F2"/>
    <mergeCell ref="A4:F4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30 B56:C62 E18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7" sqref="A7:A36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0" t="s">
        <v>444</v>
      </c>
      <c r="B1" s="163"/>
      <c r="C1" s="163"/>
      <c r="D1" s="163"/>
      <c r="E1" s="163"/>
      <c r="F1" s="163"/>
      <c r="G1" s="164"/>
    </row>
    <row r="2" spans="1:7" x14ac:dyDescent="0.3">
      <c r="A2" s="165" t="str">
        <f>'Formato 1'!A2</f>
        <v xml:space="preserve"> Instituto Municipal de Vivienda de San Miguel de Allende, Gto.</v>
      </c>
      <c r="B2" s="166"/>
      <c r="C2" s="166"/>
      <c r="D2" s="166"/>
      <c r="E2" s="166"/>
      <c r="F2" s="166"/>
      <c r="G2" s="167"/>
    </row>
    <row r="3" spans="1:7" x14ac:dyDescent="0.3">
      <c r="A3" s="168" t="s">
        <v>445</v>
      </c>
      <c r="B3" s="169"/>
      <c r="C3" s="169"/>
      <c r="D3" s="169"/>
      <c r="E3" s="169"/>
      <c r="F3" s="169"/>
      <c r="G3" s="170"/>
    </row>
    <row r="4" spans="1:7" x14ac:dyDescent="0.3">
      <c r="A4" s="168" t="s">
        <v>2</v>
      </c>
      <c r="B4" s="169"/>
      <c r="C4" s="169"/>
      <c r="D4" s="169"/>
      <c r="E4" s="169"/>
      <c r="F4" s="169"/>
      <c r="G4" s="170"/>
    </row>
    <row r="5" spans="1:7" x14ac:dyDescent="0.3">
      <c r="A5" s="171" t="s">
        <v>446</v>
      </c>
      <c r="B5" s="172"/>
      <c r="C5" s="172"/>
      <c r="D5" s="172"/>
      <c r="E5" s="172"/>
      <c r="F5" s="172"/>
      <c r="G5" s="173"/>
    </row>
    <row r="6" spans="1:7" ht="28.8" x14ac:dyDescent="0.3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 x14ac:dyDescent="0.3">
      <c r="A7" s="26" t="s">
        <v>453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454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455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457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464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465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466</v>
      </c>
      <c r="B20" s="75"/>
      <c r="C20" s="75"/>
      <c r="D20" s="75"/>
      <c r="E20" s="75"/>
      <c r="F20" s="75"/>
      <c r="G20" s="75"/>
    </row>
    <row r="21" spans="1:7" x14ac:dyDescent="0.3">
      <c r="A21" s="3" t="s">
        <v>467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468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469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470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471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466</v>
      </c>
      <c r="B27" s="76"/>
      <c r="C27" s="76"/>
      <c r="D27" s="76"/>
      <c r="E27" s="76"/>
      <c r="F27" s="76"/>
      <c r="G27" s="76"/>
    </row>
    <row r="28" spans="1:7" x14ac:dyDescent="0.3">
      <c r="A28" s="3" t="s">
        <v>473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474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466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475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291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476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477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7" sqref="A7:A29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0" t="s">
        <v>478</v>
      </c>
      <c r="B1" s="163"/>
      <c r="C1" s="163"/>
      <c r="D1" s="163"/>
      <c r="E1" s="163"/>
      <c r="F1" s="163"/>
      <c r="G1" s="164"/>
    </row>
    <row r="2" spans="1:7" x14ac:dyDescent="0.3">
      <c r="A2" s="165" t="str">
        <f>'Formato 1'!A2</f>
        <v xml:space="preserve"> Instituto Municipal de Vivienda de San Miguel de Allende, Gto.</v>
      </c>
      <c r="B2" s="166"/>
      <c r="C2" s="166"/>
      <c r="D2" s="166"/>
      <c r="E2" s="166"/>
      <c r="F2" s="166"/>
      <c r="G2" s="167"/>
    </row>
    <row r="3" spans="1:7" x14ac:dyDescent="0.3">
      <c r="A3" s="168" t="s">
        <v>479</v>
      </c>
      <c r="B3" s="169"/>
      <c r="C3" s="169"/>
      <c r="D3" s="169"/>
      <c r="E3" s="169"/>
      <c r="F3" s="169"/>
      <c r="G3" s="170"/>
    </row>
    <row r="4" spans="1:7" x14ac:dyDescent="0.3">
      <c r="A4" s="168" t="s">
        <v>2</v>
      </c>
      <c r="B4" s="169"/>
      <c r="C4" s="169"/>
      <c r="D4" s="169"/>
      <c r="E4" s="169"/>
      <c r="F4" s="169"/>
      <c r="G4" s="170"/>
    </row>
    <row r="5" spans="1:7" x14ac:dyDescent="0.3">
      <c r="A5" s="171" t="s">
        <v>446</v>
      </c>
      <c r="B5" s="172"/>
      <c r="C5" s="172"/>
      <c r="D5" s="172"/>
      <c r="E5" s="172"/>
      <c r="F5" s="172"/>
      <c r="G5" s="173"/>
    </row>
    <row r="6" spans="1:7" ht="28.8" x14ac:dyDescent="0.3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 x14ac:dyDescent="0.3">
      <c r="A7" s="26" t="s">
        <v>480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481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482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485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486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490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481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483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484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485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486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487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489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466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492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G5" sqref="G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0" t="s">
        <v>493</v>
      </c>
      <c r="B1" s="163"/>
      <c r="C1" s="163"/>
      <c r="D1" s="163"/>
      <c r="E1" s="163"/>
      <c r="F1" s="163"/>
      <c r="G1" s="164"/>
    </row>
    <row r="2" spans="1:7" x14ac:dyDescent="0.3">
      <c r="A2" s="165" t="str">
        <f>'Formato 1'!A2</f>
        <v xml:space="preserve"> Instituto Municipal de Vivienda de San Miguel de Allende, Gto.</v>
      </c>
      <c r="B2" s="166"/>
      <c r="C2" s="166"/>
      <c r="D2" s="166"/>
      <c r="E2" s="166"/>
      <c r="F2" s="166"/>
      <c r="G2" s="167"/>
    </row>
    <row r="3" spans="1:7" x14ac:dyDescent="0.3">
      <c r="A3" s="168" t="s">
        <v>494</v>
      </c>
      <c r="B3" s="169"/>
      <c r="C3" s="169"/>
      <c r="D3" s="169"/>
      <c r="E3" s="169"/>
      <c r="F3" s="169"/>
      <c r="G3" s="170"/>
    </row>
    <row r="4" spans="1:7" x14ac:dyDescent="0.3">
      <c r="A4" s="168" t="s">
        <v>2</v>
      </c>
      <c r="B4" s="169"/>
      <c r="C4" s="169"/>
      <c r="D4" s="169"/>
      <c r="E4" s="169"/>
      <c r="F4" s="169"/>
      <c r="G4" s="170"/>
    </row>
    <row r="5" spans="1:7" ht="28.8" x14ac:dyDescent="0.3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7" ht="15.75" customHeight="1" x14ac:dyDescent="0.3">
      <c r="A6" s="26" t="s">
        <v>501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454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455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456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458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459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460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461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465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502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3">
      <c r="A21" s="58" t="s">
        <v>468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469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471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503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504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291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476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477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505</v>
      </c>
    </row>
    <row r="39" spans="1:7" x14ac:dyDescent="0.3">
      <c r="A39" t="s">
        <v>506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G5" sqref="G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0" t="s">
        <v>507</v>
      </c>
      <c r="B1" s="163"/>
      <c r="C1" s="163"/>
      <c r="D1" s="163"/>
      <c r="E1" s="163"/>
      <c r="F1" s="163"/>
      <c r="G1" s="164"/>
    </row>
    <row r="2" spans="1:7" x14ac:dyDescent="0.3">
      <c r="A2" s="165" t="str">
        <f>'Formato 1'!A2</f>
        <v xml:space="preserve"> Instituto Municipal de Vivienda de San Miguel de Allende, Gto.</v>
      </c>
      <c r="B2" s="166"/>
      <c r="C2" s="166"/>
      <c r="D2" s="166"/>
      <c r="E2" s="166"/>
      <c r="F2" s="166"/>
      <c r="G2" s="167"/>
    </row>
    <row r="3" spans="1:7" x14ac:dyDescent="0.3">
      <c r="A3" s="168" t="s">
        <v>508</v>
      </c>
      <c r="B3" s="169"/>
      <c r="C3" s="169"/>
      <c r="D3" s="169"/>
      <c r="E3" s="169"/>
      <c r="F3" s="169"/>
      <c r="G3" s="170"/>
    </row>
    <row r="4" spans="1:7" x14ac:dyDescent="0.3">
      <c r="A4" s="168" t="s">
        <v>2</v>
      </c>
      <c r="B4" s="169"/>
      <c r="C4" s="169"/>
      <c r="D4" s="169"/>
      <c r="E4" s="169"/>
      <c r="F4" s="169"/>
      <c r="G4" s="170"/>
    </row>
    <row r="5" spans="1:7" ht="28.8" x14ac:dyDescent="0.3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7" ht="15.75" customHeight="1" x14ac:dyDescent="0.3">
      <c r="A6" s="26" t="s">
        <v>480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481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482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483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486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487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488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490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3">
      <c r="A18" s="58" t="s">
        <v>481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482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483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484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485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486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487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491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489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466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492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509</v>
      </c>
    </row>
    <row r="32" spans="1:7" x14ac:dyDescent="0.3">
      <c r="A32" t="s">
        <v>510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3" sqref="A3:F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80" t="s">
        <v>511</v>
      </c>
      <c r="B1" s="163"/>
      <c r="C1" s="163"/>
      <c r="D1" s="163"/>
      <c r="E1" s="163"/>
      <c r="F1" s="163"/>
    </row>
    <row r="2" spans="1:6" x14ac:dyDescent="0.3">
      <c r="A2" s="165" t="str">
        <f>'Formato 1'!A2</f>
        <v xml:space="preserve"> Instituto Municipal de Vivienda de San Miguel de Allende, Gto.</v>
      </c>
      <c r="B2" s="166"/>
      <c r="C2" s="166"/>
      <c r="D2" s="166"/>
      <c r="E2" s="166"/>
      <c r="F2" s="167"/>
    </row>
    <row r="3" spans="1:6" x14ac:dyDescent="0.3">
      <c r="A3" s="168" t="s">
        <v>512</v>
      </c>
      <c r="B3" s="169"/>
      <c r="C3" s="169"/>
      <c r="D3" s="169"/>
      <c r="E3" s="169"/>
      <c r="F3" s="170"/>
    </row>
    <row r="4" spans="1:6" ht="28.8" x14ac:dyDescent="0.3">
      <c r="A4" s="139" t="s">
        <v>4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3">
      <c r="A5" s="143" t="s">
        <v>518</v>
      </c>
      <c r="B5" s="148"/>
      <c r="C5" s="148"/>
      <c r="D5" s="148"/>
      <c r="E5" s="148"/>
      <c r="F5" s="148"/>
    </row>
    <row r="6" spans="1:6" x14ac:dyDescent="0.3">
      <c r="A6" s="146" t="s">
        <v>519</v>
      </c>
      <c r="B6" s="145"/>
      <c r="C6" s="145"/>
      <c r="D6" s="145"/>
      <c r="E6" s="145"/>
      <c r="F6" s="145"/>
    </row>
    <row r="7" spans="1:6" ht="15.75" customHeight="1" x14ac:dyDescent="0.3">
      <c r="A7" s="146" t="s">
        <v>520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521</v>
      </c>
      <c r="B9" s="145"/>
      <c r="C9" s="145"/>
      <c r="D9" s="145"/>
      <c r="E9" s="145"/>
      <c r="F9" s="145"/>
    </row>
    <row r="10" spans="1:6" x14ac:dyDescent="0.3">
      <c r="A10" s="146" t="s">
        <v>522</v>
      </c>
      <c r="B10" s="155"/>
      <c r="C10" s="155"/>
      <c r="D10" s="155"/>
      <c r="E10" s="155"/>
      <c r="F10" s="155"/>
    </row>
    <row r="11" spans="1:6" x14ac:dyDescent="0.3">
      <c r="A11" s="67" t="s">
        <v>523</v>
      </c>
      <c r="B11" s="155"/>
      <c r="C11" s="155"/>
      <c r="D11" s="155"/>
      <c r="E11" s="155"/>
      <c r="F11" s="155"/>
    </row>
    <row r="12" spans="1:6" x14ac:dyDescent="0.3">
      <c r="A12" s="67" t="s">
        <v>524</v>
      </c>
      <c r="B12" s="155"/>
      <c r="C12" s="155"/>
      <c r="D12" s="155"/>
      <c r="E12" s="155"/>
      <c r="F12" s="155"/>
    </row>
    <row r="13" spans="1:6" x14ac:dyDescent="0.3">
      <c r="A13" s="67" t="s">
        <v>525</v>
      </c>
      <c r="B13" s="155"/>
      <c r="C13" s="155"/>
      <c r="D13" s="155"/>
      <c r="E13" s="155"/>
      <c r="F13" s="155"/>
    </row>
    <row r="14" spans="1:6" x14ac:dyDescent="0.3">
      <c r="A14" s="146" t="s">
        <v>526</v>
      </c>
      <c r="B14" s="155"/>
      <c r="C14" s="155"/>
      <c r="D14" s="155"/>
      <c r="E14" s="155"/>
      <c r="F14" s="155"/>
    </row>
    <row r="15" spans="1:6" x14ac:dyDescent="0.3">
      <c r="A15" s="67" t="s">
        <v>523</v>
      </c>
      <c r="B15" s="155"/>
      <c r="C15" s="155"/>
      <c r="D15" s="155"/>
      <c r="E15" s="155"/>
      <c r="F15" s="155"/>
    </row>
    <row r="16" spans="1:6" x14ac:dyDescent="0.3">
      <c r="A16" s="67" t="s">
        <v>524</v>
      </c>
      <c r="B16" s="156"/>
      <c r="C16" s="156"/>
      <c r="D16" s="156"/>
      <c r="E16" s="156"/>
      <c r="F16" s="156"/>
    </row>
    <row r="17" spans="1:6" x14ac:dyDescent="0.3">
      <c r="A17" s="67" t="s">
        <v>525</v>
      </c>
      <c r="B17" s="157"/>
      <c r="C17" s="157"/>
      <c r="D17" s="157"/>
      <c r="E17" s="157"/>
      <c r="F17" s="157"/>
    </row>
    <row r="18" spans="1:6" x14ac:dyDescent="0.3">
      <c r="A18" s="146" t="s">
        <v>527</v>
      </c>
      <c r="B18" s="157"/>
      <c r="C18" s="157"/>
      <c r="D18" s="157"/>
      <c r="E18" s="157"/>
      <c r="F18" s="157"/>
    </row>
    <row r="19" spans="1:6" x14ac:dyDescent="0.3">
      <c r="A19" s="146" t="s">
        <v>528</v>
      </c>
      <c r="B19" s="157"/>
      <c r="C19" s="157"/>
      <c r="D19" s="157"/>
      <c r="E19" s="157"/>
      <c r="F19" s="157"/>
    </row>
    <row r="20" spans="1:6" x14ac:dyDescent="0.3">
      <c r="A20" s="146" t="s">
        <v>529</v>
      </c>
      <c r="B20" s="158"/>
      <c r="C20" s="158"/>
      <c r="D20" s="158"/>
      <c r="E20" s="158"/>
      <c r="F20" s="158"/>
    </row>
    <row r="21" spans="1:6" x14ac:dyDescent="0.3">
      <c r="A21" s="146" t="s">
        <v>530</v>
      </c>
      <c r="B21" s="158"/>
      <c r="C21" s="158"/>
      <c r="D21" s="158"/>
      <c r="E21" s="158"/>
      <c r="F21" s="158"/>
    </row>
    <row r="22" spans="1:6" x14ac:dyDescent="0.3">
      <c r="A22" s="146" t="s">
        <v>531</v>
      </c>
      <c r="B22" s="158"/>
      <c r="C22" s="158"/>
      <c r="D22" s="158"/>
      <c r="E22" s="158"/>
      <c r="F22" s="158"/>
    </row>
    <row r="23" spans="1:6" x14ac:dyDescent="0.3">
      <c r="A23" s="146" t="s">
        <v>532</v>
      </c>
      <c r="B23" s="158"/>
      <c r="C23" s="158"/>
      <c r="D23" s="158"/>
      <c r="E23" s="158"/>
      <c r="F23" s="158"/>
    </row>
    <row r="24" spans="1:6" x14ac:dyDescent="0.3">
      <c r="A24" s="146" t="s">
        <v>533</v>
      </c>
      <c r="B24" s="150"/>
      <c r="C24" s="150"/>
      <c r="D24" s="150"/>
      <c r="E24" s="150"/>
      <c r="F24" s="150"/>
    </row>
    <row r="25" spans="1:6" x14ac:dyDescent="0.3">
      <c r="A25" s="146" t="s">
        <v>534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535</v>
      </c>
      <c r="B27" s="149"/>
      <c r="C27" s="149"/>
      <c r="D27" s="149"/>
      <c r="E27" s="149"/>
      <c r="F27" s="149"/>
    </row>
    <row r="28" spans="1:6" x14ac:dyDescent="0.3">
      <c r="A28" s="146" t="s">
        <v>536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537</v>
      </c>
      <c r="B30" s="53"/>
      <c r="C30" s="53"/>
      <c r="D30" s="53"/>
      <c r="E30" s="53"/>
      <c r="F30" s="53"/>
    </row>
    <row r="31" spans="1:6" x14ac:dyDescent="0.3">
      <c r="A31" s="154" t="s">
        <v>522</v>
      </c>
      <c r="B31" s="91"/>
      <c r="C31" s="91"/>
      <c r="D31" s="91"/>
      <c r="E31" s="91"/>
      <c r="F31" s="91"/>
    </row>
    <row r="32" spans="1:6" x14ac:dyDescent="0.3">
      <c r="A32" s="154" t="s">
        <v>526</v>
      </c>
      <c r="B32" s="91"/>
      <c r="C32" s="91"/>
      <c r="D32" s="91"/>
      <c r="E32" s="91"/>
      <c r="F32" s="91"/>
    </row>
    <row r="33" spans="1:6" x14ac:dyDescent="0.3">
      <c r="A33" s="154" t="s">
        <v>538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539</v>
      </c>
      <c r="B35" s="53"/>
      <c r="C35" s="53"/>
      <c r="D35" s="53"/>
      <c r="E35" s="53"/>
      <c r="F35" s="53"/>
    </row>
    <row r="36" spans="1:6" x14ac:dyDescent="0.3">
      <c r="A36" s="154" t="s">
        <v>540</v>
      </c>
      <c r="B36" s="53"/>
      <c r="C36" s="53"/>
      <c r="D36" s="53"/>
      <c r="E36" s="53"/>
      <c r="F36" s="53"/>
    </row>
    <row r="37" spans="1:6" x14ac:dyDescent="0.3">
      <c r="A37" s="154" t="s">
        <v>541</v>
      </c>
      <c r="B37" s="53"/>
      <c r="C37" s="53"/>
      <c r="D37" s="53"/>
      <c r="E37" s="53"/>
      <c r="F37" s="53"/>
    </row>
    <row r="38" spans="1:6" x14ac:dyDescent="0.3">
      <c r="A38" s="154" t="s">
        <v>542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543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544</v>
      </c>
      <c r="B42" s="53"/>
      <c r="C42" s="53"/>
      <c r="D42" s="53"/>
      <c r="E42" s="53"/>
      <c r="F42" s="53"/>
    </row>
    <row r="43" spans="1:6" x14ac:dyDescent="0.3">
      <c r="A43" s="154" t="s">
        <v>545</v>
      </c>
      <c r="B43" s="91"/>
      <c r="C43" s="91"/>
      <c r="D43" s="91"/>
      <c r="E43" s="91"/>
      <c r="F43" s="91"/>
    </row>
    <row r="44" spans="1:6" x14ac:dyDescent="0.3">
      <c r="A44" s="154" t="s">
        <v>546</v>
      </c>
      <c r="B44" s="91"/>
      <c r="C44" s="91"/>
      <c r="D44" s="91"/>
      <c r="E44" s="91"/>
      <c r="F44" s="91"/>
    </row>
    <row r="45" spans="1:6" x14ac:dyDescent="0.3">
      <c r="A45" s="154" t="s">
        <v>547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548</v>
      </c>
      <c r="B47" s="53"/>
      <c r="C47" s="53"/>
      <c r="D47" s="53"/>
      <c r="E47" s="53"/>
      <c r="F47" s="53"/>
    </row>
    <row r="48" spans="1:6" x14ac:dyDescent="0.3">
      <c r="A48" s="154" t="s">
        <v>546</v>
      </c>
      <c r="B48" s="91"/>
      <c r="C48" s="91"/>
      <c r="D48" s="91"/>
      <c r="E48" s="91"/>
      <c r="F48" s="91"/>
    </row>
    <row r="49" spans="1:6" x14ac:dyDescent="0.3">
      <c r="A49" s="154" t="s">
        <v>547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549</v>
      </c>
      <c r="B51" s="53"/>
      <c r="C51" s="53"/>
      <c r="D51" s="53"/>
      <c r="E51" s="53"/>
      <c r="F51" s="53"/>
    </row>
    <row r="52" spans="1:6" x14ac:dyDescent="0.3">
      <c r="A52" s="154" t="s">
        <v>546</v>
      </c>
      <c r="B52" s="91"/>
      <c r="C52" s="91"/>
      <c r="D52" s="91"/>
      <c r="E52" s="91"/>
      <c r="F52" s="91"/>
    </row>
    <row r="53" spans="1:6" x14ac:dyDescent="0.3">
      <c r="A53" s="154" t="s">
        <v>547</v>
      </c>
      <c r="B53" s="91"/>
      <c r="C53" s="91"/>
      <c r="D53" s="91"/>
      <c r="E53" s="91"/>
      <c r="F53" s="91"/>
    </row>
    <row r="54" spans="1:6" x14ac:dyDescent="0.3">
      <c r="A54" s="154" t="s">
        <v>550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551</v>
      </c>
      <c r="B56" s="53"/>
      <c r="C56" s="53"/>
      <c r="D56" s="53"/>
      <c r="E56" s="53"/>
      <c r="F56" s="53"/>
    </row>
    <row r="57" spans="1:6" x14ac:dyDescent="0.3">
      <c r="A57" s="154" t="s">
        <v>546</v>
      </c>
      <c r="B57" s="91"/>
      <c r="C57" s="91"/>
      <c r="D57" s="91"/>
      <c r="E57" s="91"/>
      <c r="F57" s="91"/>
    </row>
    <row r="58" spans="1:6" x14ac:dyDescent="0.3">
      <c r="A58" s="154" t="s">
        <v>547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552</v>
      </c>
      <c r="B60" s="53"/>
      <c r="C60" s="53"/>
      <c r="D60" s="53"/>
      <c r="E60" s="53"/>
      <c r="F60" s="53"/>
    </row>
    <row r="61" spans="1:6" x14ac:dyDescent="0.3">
      <c r="A61" s="154" t="s">
        <v>553</v>
      </c>
      <c r="B61" s="141"/>
      <c r="C61" s="141"/>
      <c r="D61" s="141"/>
      <c r="E61" s="141"/>
      <c r="F61" s="141"/>
    </row>
    <row r="62" spans="1:6" x14ac:dyDescent="0.3">
      <c r="A62" s="154" t="s">
        <v>554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555</v>
      </c>
      <c r="B64" s="141"/>
      <c r="C64" s="141"/>
      <c r="D64" s="141"/>
      <c r="E64" s="141"/>
      <c r="F64" s="141"/>
    </row>
    <row r="65" spans="1:6" x14ac:dyDescent="0.3">
      <c r="A65" s="154" t="s">
        <v>556</v>
      </c>
      <c r="B65" s="141"/>
      <c r="C65" s="141"/>
      <c r="D65" s="141"/>
      <c r="E65" s="141"/>
      <c r="F65" s="141"/>
    </row>
    <row r="66" spans="1:6" x14ac:dyDescent="0.3">
      <c r="A66" s="154" t="s">
        <v>557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88" t="s">
        <v>444</v>
      </c>
      <c r="B1" s="188"/>
      <c r="C1" s="188"/>
      <c r="D1" s="188"/>
      <c r="E1" s="188"/>
      <c r="F1" s="188"/>
      <c r="G1" s="188"/>
    </row>
    <row r="2" spans="1:7" x14ac:dyDescent="0.3">
      <c r="A2" s="128" t="str">
        <f>'Formato 1'!A2</f>
        <v xml:space="preserve"> Instituto Municipal de Vivienda de San Miguel de Allende, Gto.</v>
      </c>
      <c r="B2" s="129"/>
      <c r="C2" s="129"/>
      <c r="D2" s="129"/>
      <c r="E2" s="129"/>
      <c r="F2" s="129"/>
      <c r="G2" s="130"/>
    </row>
    <row r="3" spans="1:7" x14ac:dyDescent="0.3">
      <c r="A3" s="131" t="s">
        <v>445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446</v>
      </c>
      <c r="B5" s="132"/>
      <c r="C5" s="132"/>
      <c r="D5" s="132"/>
      <c r="E5" s="132"/>
      <c r="F5" s="132"/>
      <c r="G5" s="133"/>
    </row>
    <row r="6" spans="1:7" x14ac:dyDescent="0.3">
      <c r="A6" s="186" t="s">
        <v>558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3">
      <c r="A7" s="187"/>
      <c r="B7" s="70" t="s">
        <v>559</v>
      </c>
      <c r="C7" s="187"/>
      <c r="D7" s="187"/>
      <c r="E7" s="187"/>
      <c r="F7" s="187"/>
      <c r="G7" s="187"/>
    </row>
    <row r="8" spans="1:7" ht="28.8" x14ac:dyDescent="0.3">
      <c r="A8" s="71" t="s">
        <v>501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502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503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568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476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89" t="s">
        <v>478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 xml:space="preserve"> Instituto Municipal de Vivienda de San Miguel de Allende,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479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446</v>
      </c>
      <c r="B5" s="114"/>
      <c r="C5" s="114"/>
      <c r="D5" s="114"/>
      <c r="E5" s="114"/>
      <c r="F5" s="114"/>
      <c r="G5" s="115"/>
    </row>
    <row r="6" spans="1:7" x14ac:dyDescent="0.3">
      <c r="A6" s="190" t="s">
        <v>570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3">
      <c r="A7" s="191"/>
      <c r="B7" s="37" t="s">
        <v>559</v>
      </c>
      <c r="C7" s="187"/>
      <c r="D7" s="187"/>
      <c r="E7" s="187"/>
      <c r="F7" s="187"/>
      <c r="G7" s="187"/>
    </row>
    <row r="8" spans="1:7" x14ac:dyDescent="0.3">
      <c r="A8" s="26" t="s">
        <v>480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483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484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573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486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487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489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490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484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486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489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492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89" t="s">
        <v>493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 xml:space="preserve"> Instituto Municipal de Vivienda de San Miguel de Allende,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494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3" t="s">
        <v>558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0.6" x14ac:dyDescent="0.3">
      <c r="A6" s="179"/>
      <c r="B6" s="195"/>
      <c r="C6" s="195"/>
      <c r="D6" s="195"/>
      <c r="E6" s="195"/>
      <c r="F6" s="195"/>
      <c r="G6" s="37" t="s">
        <v>574</v>
      </c>
    </row>
    <row r="7" spans="1:7" x14ac:dyDescent="0.3">
      <c r="A7" s="62" t="s">
        <v>501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575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576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456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577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578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579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580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502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470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471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503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504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476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477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2" t="s">
        <v>586</v>
      </c>
      <c r="B39" s="192"/>
      <c r="C39" s="192"/>
      <c r="D39" s="192"/>
      <c r="E39" s="192"/>
      <c r="F39" s="192"/>
      <c r="G39" s="192"/>
    </row>
    <row r="40" spans="1:7" x14ac:dyDescent="0.3">
      <c r="A40" s="192" t="s">
        <v>587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89" t="s">
        <v>507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 xml:space="preserve"> Instituto Municipal de Vivienda de San Miguel de Allende,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508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6" t="s">
        <v>570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 x14ac:dyDescent="0.3">
      <c r="A6" s="197"/>
      <c r="B6" s="195"/>
      <c r="C6" s="195"/>
      <c r="D6" s="195"/>
      <c r="E6" s="195"/>
      <c r="F6" s="195"/>
      <c r="G6" s="37" t="s">
        <v>588</v>
      </c>
    </row>
    <row r="7" spans="1:7" x14ac:dyDescent="0.3">
      <c r="A7" s="26" t="s">
        <v>480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571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572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483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484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486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487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488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490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572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483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486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487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489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589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2" t="s">
        <v>586</v>
      </c>
      <c r="B32" s="192"/>
      <c r="C32" s="192"/>
      <c r="D32" s="192"/>
      <c r="E32" s="192"/>
      <c r="F32" s="192"/>
      <c r="G32" s="192"/>
    </row>
    <row r="33" spans="1:7" x14ac:dyDescent="0.3">
      <c r="A33" s="192" t="s">
        <v>587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198" t="s">
        <v>511</v>
      </c>
      <c r="B1" s="198"/>
      <c r="C1" s="198"/>
      <c r="D1" s="198"/>
      <c r="E1" s="198"/>
      <c r="F1" s="198"/>
    </row>
    <row r="2" spans="1:6" ht="20.100000000000001" customHeight="1" x14ac:dyDescent="0.3">
      <c r="A2" s="110" t="str">
        <f>'Formato 1'!A2</f>
        <v xml:space="preserve"> Instituto Municipal de Vivienda de San Miguel de Allende, Gto.</v>
      </c>
      <c r="B2" s="134"/>
      <c r="C2" s="134"/>
      <c r="D2" s="134"/>
      <c r="E2" s="134"/>
      <c r="F2" s="135"/>
    </row>
    <row r="3" spans="1:6" ht="29.25" customHeight="1" x14ac:dyDescent="0.3">
      <c r="A3" s="136" t="s">
        <v>512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3">
      <c r="A5" s="18" t="s">
        <v>518</v>
      </c>
      <c r="B5" s="53"/>
      <c r="C5" s="53"/>
      <c r="D5" s="53"/>
      <c r="E5" s="53"/>
      <c r="F5" s="53"/>
    </row>
    <row r="6" spans="1:6" ht="28.8" x14ac:dyDescent="0.3">
      <c r="A6" s="59" t="s">
        <v>519</v>
      </c>
      <c r="B6" s="60"/>
      <c r="C6" s="60"/>
      <c r="D6" s="60"/>
      <c r="E6" s="60"/>
      <c r="F6" s="60"/>
    </row>
    <row r="7" spans="1:6" ht="14.4" x14ac:dyDescent="0.3">
      <c r="A7" s="59" t="s">
        <v>520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521</v>
      </c>
      <c r="B9" s="45"/>
      <c r="C9" s="45"/>
      <c r="D9" s="45"/>
      <c r="E9" s="45"/>
      <c r="F9" s="45"/>
    </row>
    <row r="10" spans="1:6" ht="14.4" x14ac:dyDescent="0.3">
      <c r="A10" s="59" t="s">
        <v>522</v>
      </c>
      <c r="B10" s="60"/>
      <c r="C10" s="60"/>
      <c r="D10" s="60"/>
      <c r="E10" s="60"/>
      <c r="F10" s="60"/>
    </row>
    <row r="11" spans="1:6" ht="14.4" x14ac:dyDescent="0.3">
      <c r="A11" s="80" t="s">
        <v>523</v>
      </c>
      <c r="B11" s="60"/>
      <c r="C11" s="60"/>
      <c r="D11" s="60"/>
      <c r="E11" s="60"/>
      <c r="F11" s="60"/>
    </row>
    <row r="12" spans="1:6" ht="14.4" x14ac:dyDescent="0.3">
      <c r="A12" s="80" t="s">
        <v>524</v>
      </c>
      <c r="B12" s="60"/>
      <c r="C12" s="60"/>
      <c r="D12" s="60"/>
      <c r="E12" s="60"/>
      <c r="F12" s="60"/>
    </row>
    <row r="13" spans="1:6" ht="14.4" x14ac:dyDescent="0.3">
      <c r="A13" s="80" t="s">
        <v>525</v>
      </c>
      <c r="B13" s="60"/>
      <c r="C13" s="60"/>
      <c r="D13" s="60"/>
      <c r="E13" s="60"/>
      <c r="F13" s="60"/>
    </row>
    <row r="14" spans="1:6" ht="14.4" x14ac:dyDescent="0.3">
      <c r="A14" s="59" t="s">
        <v>526</v>
      </c>
      <c r="B14" s="60"/>
      <c r="C14" s="60"/>
      <c r="D14" s="60"/>
      <c r="E14" s="60"/>
      <c r="F14" s="60"/>
    </row>
    <row r="15" spans="1:6" ht="14.4" x14ac:dyDescent="0.3">
      <c r="A15" s="80" t="s">
        <v>523</v>
      </c>
      <c r="B15" s="60"/>
      <c r="C15" s="60"/>
      <c r="D15" s="60"/>
      <c r="E15" s="60"/>
      <c r="F15" s="60"/>
    </row>
    <row r="16" spans="1:6" ht="14.4" x14ac:dyDescent="0.3">
      <c r="A16" s="80" t="s">
        <v>524</v>
      </c>
      <c r="B16" s="60"/>
      <c r="C16" s="60"/>
      <c r="D16" s="60"/>
      <c r="E16" s="60"/>
      <c r="F16" s="60"/>
    </row>
    <row r="17" spans="1:6" ht="14.4" x14ac:dyDescent="0.3">
      <c r="A17" s="80" t="s">
        <v>525</v>
      </c>
      <c r="B17" s="60"/>
      <c r="C17" s="60"/>
      <c r="D17" s="60"/>
      <c r="E17" s="60"/>
      <c r="F17" s="60"/>
    </row>
    <row r="18" spans="1:6" ht="14.4" x14ac:dyDescent="0.3">
      <c r="A18" s="59" t="s">
        <v>527</v>
      </c>
      <c r="B18" s="122"/>
      <c r="C18" s="60"/>
      <c r="D18" s="60"/>
      <c r="E18" s="60"/>
      <c r="F18" s="60"/>
    </row>
    <row r="19" spans="1:6" ht="14.4" x14ac:dyDescent="0.3">
      <c r="A19" s="59" t="s">
        <v>528</v>
      </c>
      <c r="B19" s="60"/>
      <c r="C19" s="60"/>
      <c r="D19" s="60"/>
      <c r="E19" s="60"/>
      <c r="F19" s="60"/>
    </row>
    <row r="20" spans="1:6" ht="14.4" x14ac:dyDescent="0.3">
      <c r="A20" s="59" t="s">
        <v>529</v>
      </c>
      <c r="B20" s="123"/>
      <c r="C20" s="123"/>
      <c r="D20" s="123"/>
      <c r="E20" s="123"/>
      <c r="F20" s="123"/>
    </row>
    <row r="21" spans="1:6" ht="28.8" x14ac:dyDescent="0.3">
      <c r="A21" s="59" t="s">
        <v>530</v>
      </c>
      <c r="B21" s="123"/>
      <c r="C21" s="123"/>
      <c r="D21" s="123"/>
      <c r="E21" s="123"/>
      <c r="F21" s="123"/>
    </row>
    <row r="22" spans="1:6" ht="28.8" x14ac:dyDescent="0.3">
      <c r="A22" s="59" t="s">
        <v>531</v>
      </c>
      <c r="B22" s="123"/>
      <c r="C22" s="123"/>
      <c r="D22" s="123"/>
      <c r="E22" s="123"/>
      <c r="F22" s="123"/>
    </row>
    <row r="23" spans="1:6" ht="14.4" x14ac:dyDescent="0.3">
      <c r="A23" s="59" t="s">
        <v>532</v>
      </c>
      <c r="B23" s="123"/>
      <c r="C23" s="123"/>
      <c r="D23" s="123"/>
      <c r="E23" s="123"/>
      <c r="F23" s="123"/>
    </row>
    <row r="24" spans="1:6" ht="14.4" x14ac:dyDescent="0.3">
      <c r="A24" s="59" t="s">
        <v>533</v>
      </c>
      <c r="B24" s="124"/>
      <c r="C24" s="60"/>
      <c r="D24" s="60"/>
      <c r="E24" s="60"/>
      <c r="F24" s="60"/>
    </row>
    <row r="25" spans="1:6" ht="14.4" x14ac:dyDescent="0.3">
      <c r="A25" s="59" t="s">
        <v>534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535</v>
      </c>
      <c r="B27" s="45"/>
      <c r="C27" s="45"/>
      <c r="D27" s="45"/>
      <c r="E27" s="45"/>
      <c r="F27" s="45"/>
    </row>
    <row r="28" spans="1:6" ht="14.4" x14ac:dyDescent="0.3">
      <c r="A28" s="59" t="s">
        <v>536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537</v>
      </c>
      <c r="B30" s="45"/>
      <c r="C30" s="45"/>
      <c r="D30" s="45"/>
      <c r="E30" s="45"/>
      <c r="F30" s="45"/>
    </row>
    <row r="31" spans="1:6" ht="14.4" x14ac:dyDescent="0.3">
      <c r="A31" s="59" t="s">
        <v>522</v>
      </c>
      <c r="B31" s="60"/>
      <c r="C31" s="60"/>
      <c r="D31" s="60"/>
      <c r="E31" s="60"/>
      <c r="F31" s="60"/>
    </row>
    <row r="32" spans="1:6" ht="14.4" x14ac:dyDescent="0.3">
      <c r="A32" s="59" t="s">
        <v>526</v>
      </c>
      <c r="B32" s="60"/>
      <c r="C32" s="60"/>
      <c r="D32" s="60"/>
      <c r="E32" s="60"/>
      <c r="F32" s="60"/>
    </row>
    <row r="33" spans="1:6" ht="14.4" x14ac:dyDescent="0.3">
      <c r="A33" s="59" t="s">
        <v>538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539</v>
      </c>
      <c r="B35" s="45"/>
      <c r="C35" s="45"/>
      <c r="D35" s="45"/>
      <c r="E35" s="45"/>
      <c r="F35" s="45"/>
    </row>
    <row r="36" spans="1:6" ht="14.4" x14ac:dyDescent="0.3">
      <c r="A36" s="59" t="s">
        <v>540</v>
      </c>
      <c r="B36" s="60"/>
      <c r="C36" s="60"/>
      <c r="D36" s="60"/>
      <c r="E36" s="60"/>
      <c r="F36" s="60"/>
    </row>
    <row r="37" spans="1:6" ht="14.4" x14ac:dyDescent="0.3">
      <c r="A37" s="59" t="s">
        <v>541</v>
      </c>
      <c r="B37" s="60"/>
      <c r="C37" s="60"/>
      <c r="D37" s="60"/>
      <c r="E37" s="60"/>
      <c r="F37" s="60"/>
    </row>
    <row r="38" spans="1:6" ht="14.4" x14ac:dyDescent="0.3">
      <c r="A38" s="59" t="s">
        <v>542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543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544</v>
      </c>
      <c r="B42" s="45"/>
      <c r="C42" s="45"/>
      <c r="D42" s="45"/>
      <c r="E42" s="45"/>
      <c r="F42" s="45"/>
    </row>
    <row r="43" spans="1:6" ht="14.4" x14ac:dyDescent="0.3">
      <c r="A43" s="59" t="s">
        <v>545</v>
      </c>
      <c r="B43" s="60"/>
      <c r="C43" s="60"/>
      <c r="D43" s="60"/>
      <c r="E43" s="60"/>
      <c r="F43" s="60"/>
    </row>
    <row r="44" spans="1:6" ht="14.4" x14ac:dyDescent="0.3">
      <c r="A44" s="59" t="s">
        <v>546</v>
      </c>
      <c r="B44" s="60"/>
      <c r="C44" s="60"/>
      <c r="D44" s="60"/>
      <c r="E44" s="60"/>
      <c r="F44" s="60"/>
    </row>
    <row r="45" spans="1:6" ht="14.4" x14ac:dyDescent="0.3">
      <c r="A45" s="59" t="s">
        <v>547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548</v>
      </c>
      <c r="B47" s="45"/>
      <c r="C47" s="45"/>
      <c r="D47" s="45"/>
      <c r="E47" s="45"/>
      <c r="F47" s="45"/>
    </row>
    <row r="48" spans="1:6" ht="14.4" x14ac:dyDescent="0.3">
      <c r="A48" s="59" t="s">
        <v>546</v>
      </c>
      <c r="B48" s="123"/>
      <c r="C48" s="123"/>
      <c r="D48" s="123"/>
      <c r="E48" s="123"/>
      <c r="F48" s="123"/>
    </row>
    <row r="49" spans="1:6" ht="14.4" x14ac:dyDescent="0.3">
      <c r="A49" s="59" t="s">
        <v>547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549</v>
      </c>
      <c r="B51" s="45"/>
      <c r="C51" s="45"/>
      <c r="D51" s="45"/>
      <c r="E51" s="45"/>
      <c r="F51" s="45"/>
    </row>
    <row r="52" spans="1:6" ht="14.4" x14ac:dyDescent="0.3">
      <c r="A52" s="59" t="s">
        <v>546</v>
      </c>
      <c r="B52" s="60"/>
      <c r="C52" s="60"/>
      <c r="D52" s="60"/>
      <c r="E52" s="60"/>
      <c r="F52" s="60"/>
    </row>
    <row r="53" spans="1:6" ht="14.4" x14ac:dyDescent="0.3">
      <c r="A53" s="59" t="s">
        <v>547</v>
      </c>
      <c r="B53" s="60"/>
      <c r="C53" s="60"/>
      <c r="D53" s="60"/>
      <c r="E53" s="60"/>
      <c r="F53" s="60"/>
    </row>
    <row r="54" spans="1:6" ht="14.4" x14ac:dyDescent="0.3">
      <c r="A54" s="59" t="s">
        <v>550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A5" sqref="A5:H5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62" t="s">
        <v>122</v>
      </c>
      <c r="B1" s="163"/>
      <c r="C1" s="163"/>
      <c r="D1" s="163"/>
      <c r="E1" s="163"/>
      <c r="F1" s="163"/>
      <c r="G1" s="163"/>
      <c r="H1" s="164"/>
    </row>
    <row r="2" spans="1:8" x14ac:dyDescent="0.3">
      <c r="A2" s="165" t="str">
        <f>'Formato 1'!A2</f>
        <v xml:space="preserve"> Instituto Municipal de Vivienda de San Miguel de Allende, Gto.</v>
      </c>
      <c r="B2" s="166"/>
      <c r="C2" s="166"/>
      <c r="D2" s="166"/>
      <c r="E2" s="166"/>
      <c r="F2" s="166"/>
      <c r="G2" s="166"/>
      <c r="H2" s="167"/>
    </row>
    <row r="3" spans="1:8" ht="15" customHeight="1" x14ac:dyDescent="0.3">
      <c r="A3" s="168" t="s">
        <v>123</v>
      </c>
      <c r="B3" s="199"/>
      <c r="C3" s="199"/>
      <c r="D3" s="199"/>
      <c r="E3" s="199"/>
      <c r="F3" s="199"/>
      <c r="G3" s="199"/>
      <c r="H3" s="170"/>
    </row>
    <row r="4" spans="1:8" ht="15" customHeight="1" x14ac:dyDescent="0.3">
      <c r="A4" s="168" t="s">
        <v>591</v>
      </c>
      <c r="B4" s="199"/>
      <c r="C4" s="199"/>
      <c r="D4" s="199"/>
      <c r="E4" s="199"/>
      <c r="F4" s="199"/>
      <c r="G4" s="199"/>
      <c r="H4" s="170"/>
    </row>
    <row r="5" spans="1:8" x14ac:dyDescent="0.3">
      <c r="A5" s="171" t="s">
        <v>2</v>
      </c>
      <c r="B5" s="172"/>
      <c r="C5" s="172"/>
      <c r="D5" s="172"/>
      <c r="E5" s="172"/>
      <c r="F5" s="172"/>
      <c r="G5" s="172"/>
      <c r="H5" s="173"/>
    </row>
    <row r="6" spans="1:8" ht="41.4" customHeight="1" x14ac:dyDescent="0.3">
      <c r="A6" s="5" t="s">
        <v>124</v>
      </c>
      <c r="B6" s="6" t="str">
        <f>'Formato 1'!C6</f>
        <v>31 de 
diciembre de 
2024-1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140</v>
      </c>
      <c r="B18" s="4">
        <v>0</v>
      </c>
      <c r="C18" s="108"/>
      <c r="D18" s="108"/>
      <c r="E18" s="108"/>
      <c r="F18" s="4">
        <v>0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141</v>
      </c>
      <c r="B20" s="4">
        <f t="shared" ref="B20:H20" si="3">B8+B18</f>
        <v>0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0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74" t="s">
        <v>151</v>
      </c>
      <c r="B33" s="174"/>
      <c r="C33" s="174"/>
      <c r="D33" s="174"/>
      <c r="E33" s="174"/>
      <c r="F33" s="174"/>
      <c r="G33" s="174"/>
      <c r="H33" s="174"/>
    </row>
    <row r="34" spans="1:8" ht="14.4" customHeight="1" x14ac:dyDescent="0.3">
      <c r="A34" s="174"/>
      <c r="B34" s="174"/>
      <c r="C34" s="174"/>
      <c r="D34" s="174"/>
      <c r="E34" s="174"/>
      <c r="F34" s="174"/>
      <c r="G34" s="174"/>
      <c r="H34" s="174"/>
    </row>
    <row r="35" spans="1:8" ht="14.4" customHeight="1" x14ac:dyDescent="0.3">
      <c r="A35" s="174"/>
      <c r="B35" s="174"/>
      <c r="C35" s="174"/>
      <c r="D35" s="174"/>
      <c r="E35" s="174"/>
      <c r="F35" s="174"/>
      <c r="G35" s="174"/>
      <c r="H35" s="174"/>
    </row>
    <row r="36" spans="1:8" ht="14.4" customHeight="1" x14ac:dyDescent="0.3">
      <c r="A36" s="174"/>
      <c r="B36" s="174"/>
      <c r="C36" s="174"/>
      <c r="D36" s="174"/>
      <c r="E36" s="174"/>
      <c r="F36" s="174"/>
      <c r="G36" s="174"/>
      <c r="H36" s="174"/>
    </row>
    <row r="37" spans="1:8" ht="14.4" customHeight="1" x14ac:dyDescent="0.3">
      <c r="A37" s="174"/>
      <c r="B37" s="174"/>
      <c r="C37" s="174"/>
      <c r="D37" s="174"/>
      <c r="E37" s="174"/>
      <c r="F37" s="174"/>
      <c r="G37" s="174"/>
      <c r="H37" s="174"/>
    </row>
    <row r="38" spans="1:8" x14ac:dyDescent="0.3">
      <c r="A38" s="61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150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4:H4"/>
    <mergeCell ref="A5:H5"/>
  </mergeCells>
  <dataValidations disablePrompts="1"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4" sqref="A4:K4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2" t="s">
        <v>162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ht="14.4" customHeight="1" x14ac:dyDescent="0.3">
      <c r="A2" s="165" t="str">
        <f>'Formato 1'!A2</f>
        <v xml:space="preserve"> Instituto Municipal de Vivienda de San Miguel de Allende, Gto.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3">
      <c r="A3" s="168" t="s">
        <v>163</v>
      </c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x14ac:dyDescent="0.3">
      <c r="A4" s="168" t="str">
        <f>'Formato 2'!A4</f>
        <v>al 31 de Diciembre de 2024 y al 30 de Septiembre de 2025</v>
      </c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1" x14ac:dyDescent="0.3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72.75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175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176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177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178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179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180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181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182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183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184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185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B11" sqref="B11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62" t="s">
        <v>186</v>
      </c>
      <c r="B1" s="163"/>
      <c r="C1" s="163"/>
      <c r="D1" s="164"/>
    </row>
    <row r="2" spans="1:4" x14ac:dyDescent="0.3">
      <c r="A2" s="110" t="str">
        <f>'Formato 1'!A2</f>
        <v xml:space="preserve"> Instituto Municipal de Vivienda de San Miguel de Allende, Gto.</v>
      </c>
      <c r="B2" s="111"/>
      <c r="C2" s="111"/>
      <c r="D2" s="112"/>
    </row>
    <row r="3" spans="1:4" x14ac:dyDescent="0.3">
      <c r="A3" s="113" t="s">
        <v>187</v>
      </c>
      <c r="B3" s="114"/>
      <c r="C3" s="114"/>
      <c r="D3" s="115"/>
    </row>
    <row r="4" spans="1:4" x14ac:dyDescent="0.3">
      <c r="A4" s="113" t="str">
        <f>'Formato 3'!A4</f>
        <v>al 31 de Diciembre de 2024 y al 30 de Septiembre de 2025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4</v>
      </c>
      <c r="B7" s="7" t="s">
        <v>188</v>
      </c>
      <c r="C7" s="7" t="s">
        <v>189</v>
      </c>
      <c r="D7" s="7" t="s">
        <v>190</v>
      </c>
    </row>
    <row r="8" spans="1:4" x14ac:dyDescent="0.3">
      <c r="A8" s="3" t="s">
        <v>191</v>
      </c>
      <c r="B8" s="14">
        <f>SUM(B9:B11)</f>
        <v>0</v>
      </c>
      <c r="C8" s="14">
        <f>SUM(C9:C11)</f>
        <v>0</v>
      </c>
      <c r="D8" s="14">
        <f>SUM(D9:D11)</f>
        <v>0</v>
      </c>
    </row>
    <row r="9" spans="1:4" x14ac:dyDescent="0.3">
      <c r="A9" s="58" t="s">
        <v>192</v>
      </c>
      <c r="B9" s="94">
        <v>0</v>
      </c>
      <c r="C9" s="94">
        <v>0</v>
      </c>
      <c r="D9" s="94">
        <v>0</v>
      </c>
    </row>
    <row r="10" spans="1:4" x14ac:dyDescent="0.3">
      <c r="A10" s="58" t="s">
        <v>193</v>
      </c>
      <c r="B10" s="94">
        <v>0</v>
      </c>
      <c r="C10" s="94">
        <v>0</v>
      </c>
      <c r="D10" s="94">
        <v>0</v>
      </c>
    </row>
    <row r="11" spans="1:4" x14ac:dyDescent="0.3">
      <c r="A11" s="58" t="s">
        <v>194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195</v>
      </c>
      <c r="B13" s="14">
        <f>B14+B15</f>
        <v>0</v>
      </c>
      <c r="C13" s="14">
        <f>C14+C15</f>
        <v>0</v>
      </c>
      <c r="D13" s="14">
        <f>D14+D15</f>
        <v>0</v>
      </c>
    </row>
    <row r="14" spans="1:4" x14ac:dyDescent="0.3">
      <c r="A14" s="58" t="s">
        <v>196</v>
      </c>
      <c r="B14" s="94">
        <v>0</v>
      </c>
      <c r="C14" s="94">
        <v>0</v>
      </c>
      <c r="D14" s="94">
        <v>0</v>
      </c>
    </row>
    <row r="15" spans="1:4" x14ac:dyDescent="0.3">
      <c r="A15" s="58" t="s">
        <v>197</v>
      </c>
      <c r="B15" s="94">
        <v>0</v>
      </c>
      <c r="C15" s="94">
        <v>0</v>
      </c>
      <c r="D15" s="94">
        <v>0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198</v>
      </c>
      <c r="B17" s="15">
        <v>0</v>
      </c>
      <c r="C17" s="14">
        <f>C18+C19</f>
        <v>0</v>
      </c>
      <c r="D17" s="14">
        <f>D18+D19</f>
        <v>0</v>
      </c>
    </row>
    <row r="18" spans="1:4" x14ac:dyDescent="0.3">
      <c r="A18" s="58" t="s">
        <v>199</v>
      </c>
      <c r="B18" s="16">
        <v>0</v>
      </c>
      <c r="C18" s="47">
        <v>0</v>
      </c>
      <c r="D18" s="47">
        <v>0</v>
      </c>
    </row>
    <row r="19" spans="1:4" x14ac:dyDescent="0.3">
      <c r="A19" s="58" t="s">
        <v>200</v>
      </c>
      <c r="B19" s="16">
        <v>0</v>
      </c>
      <c r="C19" s="47">
        <v>0</v>
      </c>
      <c r="D19" s="47">
        <v>0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201</v>
      </c>
      <c r="B21" s="14">
        <f>B8-B13+B17</f>
        <v>0</v>
      </c>
      <c r="C21" s="14">
        <f>C8-C13+C17</f>
        <v>0</v>
      </c>
      <c r="D21" s="14">
        <f>D8-D13+D17</f>
        <v>0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202</v>
      </c>
      <c r="B23" s="14">
        <f>B21-B11</f>
        <v>0</v>
      </c>
      <c r="C23" s="14">
        <f>C21-C11</f>
        <v>0</v>
      </c>
      <c r="D23" s="14">
        <f>D21-D11</f>
        <v>0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203</v>
      </c>
      <c r="B25" s="14">
        <f>B23-B17</f>
        <v>0</v>
      </c>
      <c r="C25" s="14">
        <f>C23-C17</f>
        <v>0</v>
      </c>
      <c r="D25" s="14">
        <f>D23-D17</f>
        <v>0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4</v>
      </c>
      <c r="B28" s="7" t="s">
        <v>204</v>
      </c>
      <c r="C28" s="7" t="s">
        <v>189</v>
      </c>
      <c r="D28" s="7" t="s">
        <v>205</v>
      </c>
    </row>
    <row r="29" spans="1:4" x14ac:dyDescent="0.3">
      <c r="A29" s="3" t="s">
        <v>206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8" t="s">
        <v>207</v>
      </c>
      <c r="B30" s="47">
        <v>0</v>
      </c>
      <c r="C30" s="47">
        <v>0</v>
      </c>
      <c r="D30" s="47">
        <v>0</v>
      </c>
    </row>
    <row r="31" spans="1:4" x14ac:dyDescent="0.3">
      <c r="A31" s="58" t="s">
        <v>208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209</v>
      </c>
      <c r="B33" s="4">
        <f>B25+B29</f>
        <v>0</v>
      </c>
      <c r="C33" s="4">
        <f>C25+C29</f>
        <v>0</v>
      </c>
      <c r="D33" s="4">
        <f>D25+D29</f>
        <v>0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28.8" x14ac:dyDescent="0.3">
      <c r="A36" s="13" t="s">
        <v>4</v>
      </c>
      <c r="B36" s="7" t="s">
        <v>188</v>
      </c>
      <c r="C36" s="7" t="s">
        <v>189</v>
      </c>
      <c r="D36" s="7" t="s">
        <v>190</v>
      </c>
    </row>
    <row r="37" spans="1:4" ht="14.4" customHeight="1" x14ac:dyDescent="0.3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211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212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8" t="s">
        <v>214</v>
      </c>
      <c r="B41" s="47">
        <v>0</v>
      </c>
      <c r="C41" s="47">
        <v>0</v>
      </c>
      <c r="D41" s="47">
        <v>0</v>
      </c>
    </row>
    <row r="42" spans="1:4" x14ac:dyDescent="0.3">
      <c r="A42" s="58" t="s">
        <v>215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216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4</v>
      </c>
      <c r="B47" s="7" t="s">
        <v>188</v>
      </c>
      <c r="C47" s="7" t="s">
        <v>189</v>
      </c>
      <c r="D47" s="7" t="s">
        <v>190</v>
      </c>
    </row>
    <row r="48" spans="1:4" x14ac:dyDescent="0.3">
      <c r="A48" s="95" t="s">
        <v>217</v>
      </c>
      <c r="B48" s="96">
        <f>B9</f>
        <v>0</v>
      </c>
      <c r="C48" s="96">
        <f>C9</f>
        <v>0</v>
      </c>
      <c r="D48" s="96">
        <f>D9</f>
        <v>0</v>
      </c>
    </row>
    <row r="49" spans="1:4" x14ac:dyDescent="0.3">
      <c r="A49" s="21" t="s">
        <v>218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7" t="s">
        <v>211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214</v>
      </c>
      <c r="B51" s="47">
        <v>0</v>
      </c>
      <c r="C51" s="47">
        <v>0</v>
      </c>
      <c r="D51" s="47">
        <v>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196</v>
      </c>
      <c r="B53" s="47">
        <f>B14</f>
        <v>0</v>
      </c>
      <c r="C53" s="47">
        <f>C14</f>
        <v>0</v>
      </c>
      <c r="D53" s="47">
        <f>D14</f>
        <v>0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199</v>
      </c>
      <c r="B55" s="22">
        <v>0</v>
      </c>
      <c r="C55" s="47">
        <f>C18</f>
        <v>0</v>
      </c>
      <c r="D55" s="47">
        <f>D18</f>
        <v>0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219</v>
      </c>
      <c r="B57" s="4">
        <f>B48+B49-B53+B55</f>
        <v>0</v>
      </c>
      <c r="C57" s="4">
        <f>C48+C49-C53+C55</f>
        <v>0</v>
      </c>
      <c r="D57" s="4">
        <f>D48+D49-D53+D55</f>
        <v>0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220</v>
      </c>
      <c r="B59" s="4">
        <f>B57-B49</f>
        <v>0</v>
      </c>
      <c r="C59" s="4">
        <f>C57-C49</f>
        <v>0</v>
      </c>
      <c r="D59" s="4">
        <f>D57-D49</f>
        <v>0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4</v>
      </c>
      <c r="B62" s="7" t="s">
        <v>188</v>
      </c>
      <c r="C62" s="7" t="s">
        <v>189</v>
      </c>
      <c r="D62" s="7" t="s">
        <v>190</v>
      </c>
    </row>
    <row r="63" spans="1:4" x14ac:dyDescent="0.3">
      <c r="A63" s="95" t="s">
        <v>193</v>
      </c>
      <c r="B63" s="98">
        <f>B10</f>
        <v>0</v>
      </c>
      <c r="C63" s="98">
        <f>C10</f>
        <v>0</v>
      </c>
      <c r="D63" s="98">
        <f>D10</f>
        <v>0</v>
      </c>
    </row>
    <row r="64" spans="1:4" x14ac:dyDescent="0.3">
      <c r="A64" s="21" t="s">
        <v>221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212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215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222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200</v>
      </c>
      <c r="B70" s="16">
        <v>0</v>
      </c>
      <c r="C70" s="94">
        <f>C19</f>
        <v>0</v>
      </c>
      <c r="D70" s="94">
        <f>D19</f>
        <v>0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223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224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25 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8" zoomScale="75" zoomScaleNormal="75" workbookViewId="0">
      <selection activeCell="D72" sqref="D72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62" t="s">
        <v>225</v>
      </c>
      <c r="B1" s="163"/>
      <c r="C1" s="163"/>
      <c r="D1" s="163"/>
      <c r="E1" s="163"/>
      <c r="F1" s="163"/>
      <c r="G1" s="164"/>
    </row>
    <row r="2" spans="1:7" x14ac:dyDescent="0.3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226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al 31 de Diciembre de 2024 y al 30 de Septiembre de 2025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75" t="s">
        <v>4</v>
      </c>
      <c r="B6" s="177" t="s">
        <v>227</v>
      </c>
      <c r="C6" s="177"/>
      <c r="D6" s="177"/>
      <c r="E6" s="177"/>
      <c r="F6" s="177"/>
      <c r="G6" s="177" t="s">
        <v>228</v>
      </c>
    </row>
    <row r="7" spans="1:7" ht="28.8" x14ac:dyDescent="0.3">
      <c r="A7" s="176"/>
      <c r="B7" s="25" t="s">
        <v>229</v>
      </c>
      <c r="C7" s="7" t="s">
        <v>230</v>
      </c>
      <c r="D7" s="25" t="s">
        <v>231</v>
      </c>
      <c r="E7" s="25" t="s">
        <v>189</v>
      </c>
      <c r="F7" s="25" t="s">
        <v>232</v>
      </c>
      <c r="G7" s="177"/>
    </row>
    <row r="8" spans="1:7" x14ac:dyDescent="0.3">
      <c r="A8" s="26" t="s">
        <v>233</v>
      </c>
      <c r="B8" s="91"/>
      <c r="C8" s="91"/>
      <c r="D8" s="91"/>
      <c r="E8" s="91"/>
      <c r="F8" s="91"/>
      <c r="G8" s="91"/>
    </row>
    <row r="9" spans="1:7" x14ac:dyDescent="0.3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3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3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3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3">
      <c r="A13" s="58" t="s">
        <v>238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3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3">
      <c r="A15" s="58" t="s">
        <v>240</v>
      </c>
      <c r="B15" s="47">
        <v>463977.56</v>
      </c>
      <c r="C15" s="47">
        <v>0</v>
      </c>
      <c r="D15" s="47">
        <v>0</v>
      </c>
      <c r="E15" s="47">
        <v>477258.19</v>
      </c>
      <c r="F15" s="47">
        <v>477258.19</v>
      </c>
      <c r="G15" s="47">
        <f t="shared" si="0"/>
        <v>13280.630000000005</v>
      </c>
    </row>
    <row r="16" spans="1:7" x14ac:dyDescent="0.3">
      <c r="A16" s="92" t="s">
        <v>241</v>
      </c>
      <c r="B16" s="47">
        <f t="shared" ref="B16:G16" si="1">SUM(B17:B27)</f>
        <v>6101684.1600000001</v>
      </c>
      <c r="C16" s="47">
        <f t="shared" si="1"/>
        <v>67825.009999999995</v>
      </c>
      <c r="D16" s="47">
        <f t="shared" si="1"/>
        <v>6169509.1699999999</v>
      </c>
      <c r="E16" s="47">
        <f t="shared" si="1"/>
        <v>3152568.01</v>
      </c>
      <c r="F16" s="47">
        <f t="shared" si="1"/>
        <v>3152568.01</v>
      </c>
      <c r="G16" s="47">
        <f t="shared" si="1"/>
        <v>-2949116.1500000004</v>
      </c>
    </row>
    <row r="17" spans="1:7" x14ac:dyDescent="0.3">
      <c r="A17" s="77" t="s">
        <v>242</v>
      </c>
      <c r="B17" s="47">
        <v>6101684.1600000001</v>
      </c>
      <c r="C17" s="47">
        <v>67825.009999999995</v>
      </c>
      <c r="D17" s="47">
        <v>6169509.1699999999</v>
      </c>
      <c r="E17" s="47">
        <v>3152568.01</v>
      </c>
      <c r="F17" s="47">
        <v>3152568.01</v>
      </c>
      <c r="G17" s="47">
        <f>F17-B17</f>
        <v>-2949116.1500000004</v>
      </c>
    </row>
    <row r="18" spans="1:7" x14ac:dyDescent="0.3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3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3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3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3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3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3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3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3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3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3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3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3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3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3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" customHeight="1" x14ac:dyDescent="0.3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" customHeight="1" x14ac:dyDescent="0.3">
      <c r="A34" s="58" t="s">
        <v>259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" customHeight="1" x14ac:dyDescent="0.3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" customHeight="1" x14ac:dyDescent="0.3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3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265</v>
      </c>
      <c r="B41" s="4">
        <f t="shared" ref="B41:G41" si="7">SUM(B9,B10,B11,B12,B13,B14,B15,B16,B28,B34,B35,B37)</f>
        <v>6565661.7199999997</v>
      </c>
      <c r="C41" s="4">
        <f t="shared" si="7"/>
        <v>67825.009999999995</v>
      </c>
      <c r="D41" s="4">
        <f t="shared" si="7"/>
        <v>6169509.1699999999</v>
      </c>
      <c r="E41" s="4">
        <f t="shared" si="7"/>
        <v>3629826.1999999997</v>
      </c>
      <c r="F41" s="4">
        <f t="shared" si="7"/>
        <v>3629826.1999999997</v>
      </c>
      <c r="G41" s="4">
        <f t="shared" si="7"/>
        <v>-2935835.5200000005</v>
      </c>
    </row>
    <row r="42" spans="1:7" x14ac:dyDescent="0.3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267</v>
      </c>
      <c r="B44" s="49"/>
      <c r="C44" s="49"/>
      <c r="D44" s="49"/>
      <c r="E44" s="49"/>
      <c r="F44" s="49"/>
      <c r="G44" s="49"/>
    </row>
    <row r="45" spans="1:7" x14ac:dyDescent="0.3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3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3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28.8" x14ac:dyDescent="0.3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3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3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x14ac:dyDescent="0.3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3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3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3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3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3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3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3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3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290</v>
      </c>
      <c r="B70" s="4">
        <f t="shared" ref="B70:G70" si="16">B41+B65+B67</f>
        <v>6565661.7199999997</v>
      </c>
      <c r="C70" s="4">
        <f t="shared" si="16"/>
        <v>67825.009999999995</v>
      </c>
      <c r="D70" s="4">
        <f t="shared" si="16"/>
        <v>6169509.1699999999</v>
      </c>
      <c r="E70" s="4">
        <f t="shared" si="16"/>
        <v>3629826.1999999997</v>
      </c>
      <c r="F70" s="4">
        <f t="shared" si="16"/>
        <v>3629826.1999999997</v>
      </c>
      <c r="G70" s="4">
        <f t="shared" si="16"/>
        <v>-2935835.5200000005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291</v>
      </c>
      <c r="B72" s="49"/>
      <c r="C72" s="49"/>
      <c r="D72" s="49"/>
      <c r="E72" s="49"/>
      <c r="F72" s="49"/>
      <c r="G72" s="49"/>
    </row>
    <row r="73" spans="1:7" x14ac:dyDescent="0.3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29:F58 B60:F75 G9:G15 G60:G76 G55:G58 G38:G53 B18:F27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44" zoomScale="75" zoomScaleNormal="75" workbookViewId="0">
      <selection activeCell="D168" sqref="D168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80" t="s">
        <v>295</v>
      </c>
      <c r="B1" s="163"/>
      <c r="C1" s="163"/>
      <c r="D1" s="163"/>
      <c r="E1" s="163"/>
      <c r="F1" s="163"/>
      <c r="G1" s="164"/>
    </row>
    <row r="2" spans="1:7" x14ac:dyDescent="0.3">
      <c r="A2" s="125" t="str">
        <f>'Formato 1'!A2</f>
        <v xml:space="preserve"> Instituto Municipal de Vivienda de San Miguel de Allende, Gto.</v>
      </c>
      <c r="B2" s="125"/>
      <c r="C2" s="125"/>
      <c r="D2" s="125"/>
      <c r="E2" s="125"/>
      <c r="F2" s="125"/>
      <c r="G2" s="125"/>
    </row>
    <row r="3" spans="1:7" x14ac:dyDescent="0.3">
      <c r="A3" s="126" t="s">
        <v>296</v>
      </c>
      <c r="B3" s="126"/>
      <c r="C3" s="126"/>
      <c r="D3" s="126"/>
      <c r="E3" s="126"/>
      <c r="F3" s="126"/>
      <c r="G3" s="126"/>
    </row>
    <row r="4" spans="1:7" x14ac:dyDescent="0.3">
      <c r="A4" s="126" t="s">
        <v>297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al 31 de Diciembre de 2024 y al 30 de Septiembre de 2025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78" t="s">
        <v>4</v>
      </c>
      <c r="B7" s="178" t="s">
        <v>298</v>
      </c>
      <c r="C7" s="178"/>
      <c r="D7" s="178"/>
      <c r="E7" s="178"/>
      <c r="F7" s="178"/>
      <c r="G7" s="179" t="s">
        <v>299</v>
      </c>
    </row>
    <row r="8" spans="1:7" ht="28.8" x14ac:dyDescent="0.3">
      <c r="A8" s="178"/>
      <c r="B8" s="7" t="s">
        <v>204</v>
      </c>
      <c r="C8" s="7" t="s">
        <v>300</v>
      </c>
      <c r="D8" s="7" t="s">
        <v>301</v>
      </c>
      <c r="E8" s="7" t="s">
        <v>189</v>
      </c>
      <c r="F8" s="7" t="s">
        <v>302</v>
      </c>
      <c r="G8" s="178"/>
    </row>
    <row r="9" spans="1:7" x14ac:dyDescent="0.3">
      <c r="A9" s="27" t="s">
        <v>303</v>
      </c>
      <c r="B9" s="83">
        <f t="shared" ref="B9:G9" si="0">SUM(B10,B18,B28,B38,B48,B58,B62,B71,B75)</f>
        <v>6565661.7200000007</v>
      </c>
      <c r="C9" s="83">
        <f t="shared" si="0"/>
        <v>12297956.580000002</v>
      </c>
      <c r="D9" s="83">
        <f t="shared" si="0"/>
        <v>18863618.299999997</v>
      </c>
      <c r="E9" s="83">
        <f t="shared" si="0"/>
        <v>4390030.9799999995</v>
      </c>
      <c r="F9" s="83">
        <f t="shared" si="0"/>
        <v>4372986.5599999996</v>
      </c>
      <c r="G9" s="83">
        <f t="shared" si="0"/>
        <v>14473587.32</v>
      </c>
    </row>
    <row r="10" spans="1:7" x14ac:dyDescent="0.3">
      <c r="A10" s="84" t="s">
        <v>304</v>
      </c>
      <c r="B10" s="83">
        <f t="shared" ref="B10:G10" si="1">SUM(B11:B17)</f>
        <v>4266524.3900000006</v>
      </c>
      <c r="C10" s="83">
        <f t="shared" si="1"/>
        <v>532676.27</v>
      </c>
      <c r="D10" s="83">
        <f t="shared" si="1"/>
        <v>4799200.66</v>
      </c>
      <c r="E10" s="83">
        <f t="shared" si="1"/>
        <v>2074604.88</v>
      </c>
      <c r="F10" s="83">
        <f t="shared" si="1"/>
        <v>2074604.88</v>
      </c>
      <c r="G10" s="83">
        <f t="shared" si="1"/>
        <v>2724595.7800000003</v>
      </c>
    </row>
    <row r="11" spans="1:7" x14ac:dyDescent="0.3">
      <c r="A11" s="85" t="s">
        <v>305</v>
      </c>
      <c r="B11" s="75">
        <v>2928885.42</v>
      </c>
      <c r="C11" s="75">
        <v>0</v>
      </c>
      <c r="D11" s="75">
        <v>2928885.42</v>
      </c>
      <c r="E11" s="75">
        <v>1475035.99</v>
      </c>
      <c r="F11" s="75">
        <v>1475035.99</v>
      </c>
      <c r="G11" s="75">
        <f>D11-E11</f>
        <v>1453849.43</v>
      </c>
    </row>
    <row r="12" spans="1:7" x14ac:dyDescent="0.3">
      <c r="A12" s="85" t="s">
        <v>306</v>
      </c>
      <c r="B12" s="75">
        <v>472519.16</v>
      </c>
      <c r="C12" s="75">
        <v>0</v>
      </c>
      <c r="D12" s="75">
        <v>472519.16</v>
      </c>
      <c r="E12" s="75">
        <v>113185.5</v>
      </c>
      <c r="F12" s="75">
        <v>113185.5</v>
      </c>
      <c r="G12" s="75">
        <f t="shared" ref="G12:G17" si="2">D12-E12</f>
        <v>359333.66</v>
      </c>
    </row>
    <row r="13" spans="1:7" x14ac:dyDescent="0.3">
      <c r="A13" s="85" t="s">
        <v>307</v>
      </c>
      <c r="B13" s="75">
        <v>369119.81</v>
      </c>
      <c r="C13" s="75">
        <v>0</v>
      </c>
      <c r="D13" s="75">
        <v>369119.81</v>
      </c>
      <c r="E13" s="75">
        <v>57884.73</v>
      </c>
      <c r="F13" s="75">
        <v>57884.73</v>
      </c>
      <c r="G13" s="75">
        <f t="shared" si="2"/>
        <v>311235.08</v>
      </c>
    </row>
    <row r="14" spans="1:7" x14ac:dyDescent="0.3">
      <c r="A14" s="85" t="s">
        <v>308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2"/>
        <v>0</v>
      </c>
    </row>
    <row r="15" spans="1:7" x14ac:dyDescent="0.3">
      <c r="A15" s="85" t="s">
        <v>309</v>
      </c>
      <c r="B15" s="75">
        <v>496000</v>
      </c>
      <c r="C15" s="75">
        <v>532676.27</v>
      </c>
      <c r="D15" s="75">
        <v>1028676.27</v>
      </c>
      <c r="E15" s="75">
        <v>428498.66</v>
      </c>
      <c r="F15" s="75">
        <v>428498.66</v>
      </c>
      <c r="G15" s="75">
        <f t="shared" si="2"/>
        <v>600177.6100000001</v>
      </c>
    </row>
    <row r="16" spans="1:7" x14ac:dyDescent="0.3">
      <c r="A16" s="85" t="s">
        <v>310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3">
      <c r="A17" s="85" t="s">
        <v>311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3">
      <c r="A18" s="84" t="s">
        <v>312</v>
      </c>
      <c r="B18" s="83">
        <f t="shared" ref="B18:G18" si="3">SUM(B19:B27)</f>
        <v>641000</v>
      </c>
      <c r="C18" s="83">
        <f t="shared" si="3"/>
        <v>2153875.33</v>
      </c>
      <c r="D18" s="83">
        <f t="shared" si="3"/>
        <v>2794875.33</v>
      </c>
      <c r="E18" s="83">
        <f t="shared" si="3"/>
        <v>793772.85</v>
      </c>
      <c r="F18" s="83">
        <f t="shared" si="3"/>
        <v>787617.75</v>
      </c>
      <c r="G18" s="83">
        <f t="shared" si="3"/>
        <v>2001102.4800000002</v>
      </c>
    </row>
    <row r="19" spans="1:7" x14ac:dyDescent="0.3">
      <c r="A19" s="85" t="s">
        <v>313</v>
      </c>
      <c r="B19" s="75">
        <v>186000</v>
      </c>
      <c r="C19" s="75">
        <v>0</v>
      </c>
      <c r="D19" s="75">
        <v>186000</v>
      </c>
      <c r="E19" s="75">
        <v>32822.17</v>
      </c>
      <c r="F19" s="75">
        <v>29046.38</v>
      </c>
      <c r="G19" s="75">
        <f>D19-E19</f>
        <v>153177.83000000002</v>
      </c>
    </row>
    <row r="20" spans="1:7" x14ac:dyDescent="0.3">
      <c r="A20" s="85" t="s">
        <v>314</v>
      </c>
      <c r="B20" s="75">
        <v>20000</v>
      </c>
      <c r="C20" s="75">
        <v>0</v>
      </c>
      <c r="D20" s="75">
        <v>20000</v>
      </c>
      <c r="E20" s="75">
        <v>3659.98</v>
      </c>
      <c r="F20" s="75">
        <v>3659.98</v>
      </c>
      <c r="G20" s="75">
        <f t="shared" ref="G20:G27" si="4">D20-E20</f>
        <v>16340.02</v>
      </c>
    </row>
    <row r="21" spans="1:7" x14ac:dyDescent="0.3">
      <c r="A21" s="85" t="s">
        <v>315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3">
      <c r="A22" s="85" t="s">
        <v>316</v>
      </c>
      <c r="B22" s="75">
        <v>0</v>
      </c>
      <c r="C22" s="75">
        <v>1061155.3</v>
      </c>
      <c r="D22" s="75">
        <v>1061155.3</v>
      </c>
      <c r="E22" s="75">
        <v>370678</v>
      </c>
      <c r="F22" s="75">
        <v>370678</v>
      </c>
      <c r="G22" s="75">
        <f t="shared" si="4"/>
        <v>690477.3</v>
      </c>
    </row>
    <row r="23" spans="1:7" x14ac:dyDescent="0.3">
      <c r="A23" s="85" t="s">
        <v>317</v>
      </c>
      <c r="B23" s="75">
        <v>200000</v>
      </c>
      <c r="C23" s="75">
        <v>698312.18</v>
      </c>
      <c r="D23" s="75">
        <v>898312.18</v>
      </c>
      <c r="E23" s="75">
        <v>229424.46</v>
      </c>
      <c r="F23" s="75">
        <v>229424.46</v>
      </c>
      <c r="G23" s="75">
        <f t="shared" si="4"/>
        <v>668887.72000000009</v>
      </c>
    </row>
    <row r="24" spans="1:7" x14ac:dyDescent="0.3">
      <c r="A24" s="85" t="s">
        <v>318</v>
      </c>
      <c r="B24" s="75">
        <v>180000</v>
      </c>
      <c r="C24" s="75">
        <v>394407.85</v>
      </c>
      <c r="D24" s="75">
        <v>574407.85</v>
      </c>
      <c r="E24" s="75">
        <v>147564.57</v>
      </c>
      <c r="F24" s="75">
        <v>145185.26</v>
      </c>
      <c r="G24" s="75">
        <f t="shared" si="4"/>
        <v>426843.27999999997</v>
      </c>
    </row>
    <row r="25" spans="1:7" x14ac:dyDescent="0.3">
      <c r="A25" s="85" t="s">
        <v>319</v>
      </c>
      <c r="B25" s="75">
        <v>20000</v>
      </c>
      <c r="C25" s="75">
        <v>0</v>
      </c>
      <c r="D25" s="75">
        <v>20000</v>
      </c>
      <c r="E25" s="75">
        <v>4599.3999999999996</v>
      </c>
      <c r="F25" s="75">
        <v>4599.3999999999996</v>
      </c>
      <c r="G25" s="75">
        <f t="shared" si="4"/>
        <v>15400.6</v>
      </c>
    </row>
    <row r="26" spans="1:7" x14ac:dyDescent="0.3">
      <c r="A26" s="85" t="s">
        <v>320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3">
      <c r="A27" s="85" t="s">
        <v>321</v>
      </c>
      <c r="B27" s="75">
        <v>35000</v>
      </c>
      <c r="C27" s="75">
        <v>0</v>
      </c>
      <c r="D27" s="75">
        <v>35000</v>
      </c>
      <c r="E27" s="75">
        <v>5024.2700000000004</v>
      </c>
      <c r="F27" s="75">
        <v>5024.2700000000004</v>
      </c>
      <c r="G27" s="75">
        <f t="shared" si="4"/>
        <v>29975.73</v>
      </c>
    </row>
    <row r="28" spans="1:7" x14ac:dyDescent="0.3">
      <c r="A28" s="84" t="s">
        <v>322</v>
      </c>
      <c r="B28" s="83">
        <f t="shared" ref="B28:G28" si="5">SUM(B29:B37)</f>
        <v>1258000</v>
      </c>
      <c r="C28" s="83">
        <f t="shared" si="5"/>
        <v>4498024.2400000012</v>
      </c>
      <c r="D28" s="83">
        <f t="shared" si="5"/>
        <v>5756024.2400000012</v>
      </c>
      <c r="E28" s="83">
        <f t="shared" si="5"/>
        <v>1521653.2499999995</v>
      </c>
      <c r="F28" s="83">
        <f t="shared" si="5"/>
        <v>1510763.9299999997</v>
      </c>
      <c r="G28" s="83">
        <f t="shared" si="5"/>
        <v>4234370.9899999993</v>
      </c>
    </row>
    <row r="29" spans="1:7" x14ac:dyDescent="0.3">
      <c r="A29" s="85" t="s">
        <v>323</v>
      </c>
      <c r="B29" s="75">
        <v>65000</v>
      </c>
      <c r="C29" s="75">
        <v>0</v>
      </c>
      <c r="D29" s="75">
        <v>65000</v>
      </c>
      <c r="E29" s="75">
        <v>33131.96</v>
      </c>
      <c r="F29" s="75">
        <v>33131.96</v>
      </c>
      <c r="G29" s="75">
        <f>D29-E29</f>
        <v>31868.04</v>
      </c>
    </row>
    <row r="30" spans="1:7" x14ac:dyDescent="0.3">
      <c r="A30" s="85" t="s">
        <v>324</v>
      </c>
      <c r="B30" s="75">
        <v>84000</v>
      </c>
      <c r="C30" s="75">
        <v>104891.44</v>
      </c>
      <c r="D30" s="75">
        <v>188891.44</v>
      </c>
      <c r="E30" s="75">
        <v>50974.46</v>
      </c>
      <c r="F30" s="75">
        <v>50974.46</v>
      </c>
      <c r="G30" s="75">
        <f t="shared" ref="G30:G37" si="6">D30-E30</f>
        <v>137916.98000000001</v>
      </c>
    </row>
    <row r="31" spans="1:7" x14ac:dyDescent="0.3">
      <c r="A31" s="85" t="s">
        <v>325</v>
      </c>
      <c r="B31" s="75">
        <v>640000</v>
      </c>
      <c r="C31" s="75">
        <v>4214685.6100000003</v>
      </c>
      <c r="D31" s="75">
        <v>4854685.6100000003</v>
      </c>
      <c r="E31" s="75">
        <v>1095475.6599999999</v>
      </c>
      <c r="F31" s="75">
        <v>1094958.1599999999</v>
      </c>
      <c r="G31" s="75">
        <f t="shared" si="6"/>
        <v>3759209.95</v>
      </c>
    </row>
    <row r="32" spans="1:7" x14ac:dyDescent="0.3">
      <c r="A32" s="85" t="s">
        <v>326</v>
      </c>
      <c r="B32" s="75">
        <v>80000</v>
      </c>
      <c r="C32" s="75">
        <v>0</v>
      </c>
      <c r="D32" s="75">
        <v>80000</v>
      </c>
      <c r="E32" s="75">
        <v>69968.62</v>
      </c>
      <c r="F32" s="75">
        <v>59596.800000000003</v>
      </c>
      <c r="G32" s="75">
        <f t="shared" si="6"/>
        <v>10031.380000000005</v>
      </c>
    </row>
    <row r="33" spans="1:7" ht="14.4" customHeight="1" x14ac:dyDescent="0.3">
      <c r="A33" s="85" t="s">
        <v>327</v>
      </c>
      <c r="B33" s="75">
        <v>120000</v>
      </c>
      <c r="C33" s="75">
        <v>178447.19</v>
      </c>
      <c r="D33" s="75">
        <v>298447.19</v>
      </c>
      <c r="E33" s="75">
        <v>138863.6</v>
      </c>
      <c r="F33" s="75">
        <v>138863.6</v>
      </c>
      <c r="G33" s="75">
        <f t="shared" si="6"/>
        <v>159583.59</v>
      </c>
    </row>
    <row r="34" spans="1:7" ht="14.4" customHeight="1" x14ac:dyDescent="0.3">
      <c r="A34" s="85" t="s">
        <v>328</v>
      </c>
      <c r="B34" s="75">
        <v>10000</v>
      </c>
      <c r="C34" s="75">
        <v>0</v>
      </c>
      <c r="D34" s="75">
        <v>10000</v>
      </c>
      <c r="E34" s="75">
        <v>5720</v>
      </c>
      <c r="F34" s="75">
        <v>5720</v>
      </c>
      <c r="G34" s="75">
        <f t="shared" si="6"/>
        <v>4280</v>
      </c>
    </row>
    <row r="35" spans="1:7" ht="14.4" customHeight="1" x14ac:dyDescent="0.3">
      <c r="A35" s="85" t="s">
        <v>329</v>
      </c>
      <c r="B35" s="75">
        <v>25000</v>
      </c>
      <c r="C35" s="75">
        <v>0</v>
      </c>
      <c r="D35" s="75">
        <v>25000</v>
      </c>
      <c r="E35" s="75">
        <v>22842.39</v>
      </c>
      <c r="F35" s="75">
        <v>22842.39</v>
      </c>
      <c r="G35" s="75">
        <f t="shared" si="6"/>
        <v>2157.6100000000006</v>
      </c>
    </row>
    <row r="36" spans="1:7" ht="14.4" customHeight="1" x14ac:dyDescent="0.3">
      <c r="A36" s="85" t="s">
        <v>330</v>
      </c>
      <c r="B36" s="75">
        <v>88000</v>
      </c>
      <c r="C36" s="75">
        <v>0</v>
      </c>
      <c r="D36" s="75">
        <v>88000</v>
      </c>
      <c r="E36" s="75">
        <v>55572.14</v>
      </c>
      <c r="F36" s="75">
        <v>55572.14</v>
      </c>
      <c r="G36" s="75">
        <f t="shared" si="6"/>
        <v>32427.86</v>
      </c>
    </row>
    <row r="37" spans="1:7" ht="14.4" customHeight="1" x14ac:dyDescent="0.3">
      <c r="A37" s="85" t="s">
        <v>331</v>
      </c>
      <c r="B37" s="75">
        <v>146000</v>
      </c>
      <c r="C37" s="75">
        <v>0</v>
      </c>
      <c r="D37" s="75">
        <v>146000</v>
      </c>
      <c r="E37" s="75">
        <v>49104.42</v>
      </c>
      <c r="F37" s="75">
        <v>49104.42</v>
      </c>
      <c r="G37" s="75">
        <f t="shared" si="6"/>
        <v>96895.58</v>
      </c>
    </row>
    <row r="38" spans="1:7" x14ac:dyDescent="0.3">
      <c r="A38" s="84" t="s">
        <v>332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3">
      <c r="A39" s="85" t="s">
        <v>333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3">
      <c r="A40" s="85" t="s">
        <v>334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3">
      <c r="A41" s="85" t="s">
        <v>335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3">
      <c r="A42" s="85" t="s">
        <v>336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3">
      <c r="A43" s="85" t="s">
        <v>337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3">
      <c r="A44" s="85" t="s">
        <v>338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3">
      <c r="A45" s="85" t="s">
        <v>339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3">
      <c r="A46" s="85" t="s">
        <v>340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3">
      <c r="A47" s="85" t="s">
        <v>341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3">
      <c r="A48" s="84" t="s">
        <v>342</v>
      </c>
      <c r="B48" s="83">
        <f t="shared" ref="B48:G48" si="9">SUM(B49:B57)</f>
        <v>70000</v>
      </c>
      <c r="C48" s="83">
        <f t="shared" si="9"/>
        <v>5113380.74</v>
      </c>
      <c r="D48" s="83">
        <f t="shared" si="9"/>
        <v>5183380.74</v>
      </c>
      <c r="E48" s="83">
        <f t="shared" si="9"/>
        <v>0</v>
      </c>
      <c r="F48" s="83">
        <f t="shared" si="9"/>
        <v>0</v>
      </c>
      <c r="G48" s="83">
        <f t="shared" si="9"/>
        <v>5183380.74</v>
      </c>
    </row>
    <row r="49" spans="1:7" x14ac:dyDescent="0.3">
      <c r="A49" s="85" t="s">
        <v>343</v>
      </c>
      <c r="B49" s="75">
        <v>70000</v>
      </c>
      <c r="C49" s="75">
        <v>0</v>
      </c>
      <c r="D49" s="75">
        <v>70000</v>
      </c>
      <c r="E49" s="75">
        <v>0</v>
      </c>
      <c r="F49" s="75">
        <v>0</v>
      </c>
      <c r="G49" s="75">
        <f>D49-E49</f>
        <v>70000</v>
      </c>
    </row>
    <row r="50" spans="1:7" x14ac:dyDescent="0.3">
      <c r="A50" s="85" t="s">
        <v>344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3">
      <c r="A51" s="85" t="s">
        <v>345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3">
      <c r="A52" s="85" t="s">
        <v>346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 x14ac:dyDescent="0.3">
      <c r="A53" s="85" t="s">
        <v>347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3">
      <c r="A54" s="85" t="s">
        <v>348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 x14ac:dyDescent="0.3">
      <c r="A55" s="85" t="s">
        <v>349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3">
      <c r="A56" s="85" t="s">
        <v>350</v>
      </c>
      <c r="B56" s="75">
        <v>0</v>
      </c>
      <c r="C56" s="75">
        <v>5113380.74</v>
      </c>
      <c r="D56" s="75">
        <v>5113380.74</v>
      </c>
      <c r="E56" s="75">
        <v>0</v>
      </c>
      <c r="F56" s="75">
        <v>0</v>
      </c>
      <c r="G56" s="75">
        <f t="shared" si="10"/>
        <v>5113380.74</v>
      </c>
    </row>
    <row r="57" spans="1:7" x14ac:dyDescent="0.3">
      <c r="A57" s="85" t="s">
        <v>351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3">
      <c r="A58" s="84" t="s">
        <v>352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7" x14ac:dyDescent="0.3">
      <c r="A59" s="85" t="s">
        <v>353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3">
      <c r="A60" s="85" t="s">
        <v>354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3">
      <c r="A61" s="85" t="s">
        <v>355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3">
      <c r="A62" s="84" t="s">
        <v>356</v>
      </c>
      <c r="B62" s="83">
        <f t="shared" ref="B62:G62" si="13">SUM(B63:B67,B69:B70)</f>
        <v>330137.33</v>
      </c>
      <c r="C62" s="83">
        <f t="shared" si="13"/>
        <v>0</v>
      </c>
      <c r="D62" s="83">
        <f t="shared" si="13"/>
        <v>330137.33</v>
      </c>
      <c r="E62" s="83">
        <f t="shared" si="13"/>
        <v>0</v>
      </c>
      <c r="F62" s="83">
        <f t="shared" si="13"/>
        <v>0</v>
      </c>
      <c r="G62" s="83">
        <f t="shared" si="13"/>
        <v>330137.33</v>
      </c>
    </row>
    <row r="63" spans="1:7" x14ac:dyDescent="0.3">
      <c r="A63" s="85" t="s">
        <v>357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358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3">
      <c r="A65" s="85" t="s">
        <v>359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3">
      <c r="A66" s="85" t="s">
        <v>360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3">
      <c r="A67" s="85" t="s">
        <v>361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3">
      <c r="A68" s="85" t="s">
        <v>362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3">
      <c r="A69" s="85" t="s">
        <v>363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3">
      <c r="A70" s="85" t="s">
        <v>364</v>
      </c>
      <c r="B70" s="75">
        <v>330137.33</v>
      </c>
      <c r="C70" s="75">
        <v>0</v>
      </c>
      <c r="D70" s="75">
        <v>330137.33</v>
      </c>
      <c r="E70" s="75">
        <v>0</v>
      </c>
      <c r="F70" s="75">
        <v>0</v>
      </c>
      <c r="G70" s="75">
        <f t="shared" si="14"/>
        <v>330137.33</v>
      </c>
    </row>
    <row r="71" spans="1:7" x14ac:dyDescent="0.3">
      <c r="A71" s="84" t="s">
        <v>365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3">
      <c r="A72" s="85" t="s">
        <v>366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367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3">
      <c r="A74" s="85" t="s">
        <v>368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3">
      <c r="A75" s="84" t="s">
        <v>369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3">
      <c r="A76" s="85" t="s">
        <v>370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3">
      <c r="A77" s="85" t="s">
        <v>371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3">
      <c r="A78" s="85" t="s">
        <v>372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3">
      <c r="A79" s="85" t="s">
        <v>373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3">
      <c r="A80" s="85" t="s">
        <v>374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3">
      <c r="A81" s="85" t="s">
        <v>375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3">
      <c r="A82" s="85" t="s">
        <v>376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377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3">
      <c r="A85" s="84" t="s">
        <v>304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3">
      <c r="A86" s="85" t="s">
        <v>305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3">
      <c r="A87" s="85" t="s">
        <v>306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3">
      <c r="A88" s="85" t="s">
        <v>307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3">
      <c r="A89" s="85" t="s">
        <v>308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3">
      <c r="A90" s="85" t="s">
        <v>309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3">
      <c r="A91" s="85" t="s">
        <v>310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3">
      <c r="A92" s="85" t="s">
        <v>311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3">
      <c r="A93" s="84" t="s">
        <v>312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3">
      <c r="A94" s="85" t="s">
        <v>313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3">
      <c r="A95" s="85" t="s">
        <v>314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3">
      <c r="A96" s="85" t="s">
        <v>315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3">
      <c r="A97" s="85" t="s">
        <v>316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3">
      <c r="A98" s="87" t="s">
        <v>317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3">
      <c r="A99" s="85" t="s">
        <v>318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3">
      <c r="A100" s="85" t="s">
        <v>319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3">
      <c r="A101" s="85" t="s">
        <v>320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3">
      <c r="A102" s="85" t="s">
        <v>321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3">
      <c r="A103" s="84" t="s">
        <v>322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3">
      <c r="A104" s="85" t="s">
        <v>323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3">
      <c r="A105" s="85" t="s">
        <v>324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3">
      <c r="A106" s="85" t="s">
        <v>325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3">
      <c r="A107" s="85" t="s">
        <v>326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3">
      <c r="A108" s="85" t="s">
        <v>327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3">
      <c r="A109" s="85" t="s">
        <v>328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3">
      <c r="A110" s="85" t="s">
        <v>329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3">
      <c r="A111" s="85" t="s">
        <v>330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3">
      <c r="A112" s="85" t="s">
        <v>331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3">
      <c r="A113" s="84" t="s">
        <v>332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3">
      <c r="A114" s="85" t="s">
        <v>333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3">
      <c r="A115" s="85" t="s">
        <v>334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3">
      <c r="A116" s="85" t="s">
        <v>335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3">
      <c r="A117" s="85" t="s">
        <v>336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3">
      <c r="A118" s="85" t="s">
        <v>337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3">
      <c r="A119" s="85" t="s">
        <v>338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3">
      <c r="A120" s="85" t="s">
        <v>339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3">
      <c r="A121" s="85" t="s">
        <v>340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3">
      <c r="A122" s="85" t="s">
        <v>341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3">
      <c r="A123" s="84" t="s">
        <v>342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3">
      <c r="A124" s="85" t="s">
        <v>343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3">
      <c r="A125" s="85" t="s">
        <v>344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3">
      <c r="A126" s="85" t="s">
        <v>345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3">
      <c r="A127" s="85" t="s">
        <v>346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3">
      <c r="A128" s="85" t="s">
        <v>347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3">
      <c r="A129" s="85" t="s">
        <v>348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3">
      <c r="A130" s="85" t="s">
        <v>349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3">
      <c r="A131" s="85" t="s">
        <v>350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3">
      <c r="A132" s="85" t="s">
        <v>351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3">
      <c r="A133" s="84" t="s">
        <v>352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3">
      <c r="A134" s="85" t="s">
        <v>353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3">
      <c r="A135" s="85" t="s">
        <v>354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3">
      <c r="A136" s="85" t="s">
        <v>355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3">
      <c r="A137" s="84" t="s">
        <v>356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3">
      <c r="A138" s="85" t="s">
        <v>357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358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3">
      <c r="A140" s="85" t="s">
        <v>359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3">
      <c r="A141" s="85" t="s">
        <v>360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3">
      <c r="A142" s="85" t="s">
        <v>361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3">
      <c r="A143" s="85" t="s">
        <v>362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3">
      <c r="A144" s="85" t="s">
        <v>363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3">
      <c r="A145" s="85" t="s">
        <v>364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3">
      <c r="A146" s="84" t="s">
        <v>365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3">
      <c r="A147" s="85" t="s">
        <v>366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367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3">
      <c r="A149" s="85" t="s">
        <v>368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3">
      <c r="A150" s="84" t="s">
        <v>369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3">
      <c r="A151" s="85" t="s">
        <v>370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371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3">
      <c r="A153" s="85" t="s">
        <v>372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3">
      <c r="A154" s="87" t="s">
        <v>373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3">
      <c r="A155" s="85" t="s">
        <v>374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3">
      <c r="A156" s="85" t="s">
        <v>375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3">
      <c r="A157" s="85" t="s">
        <v>376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378</v>
      </c>
      <c r="B159" s="90">
        <f t="shared" ref="B159:G159" si="37">B9+B84</f>
        <v>6565661.7200000007</v>
      </c>
      <c r="C159" s="90">
        <f t="shared" si="37"/>
        <v>12297956.580000002</v>
      </c>
      <c r="D159" s="90">
        <f t="shared" si="37"/>
        <v>18863618.299999997</v>
      </c>
      <c r="E159" s="90">
        <f t="shared" si="37"/>
        <v>4390030.9799999995</v>
      </c>
      <c r="F159" s="90">
        <f t="shared" si="37"/>
        <v>4372986.5599999996</v>
      </c>
      <c r="G159" s="90">
        <f t="shared" si="37"/>
        <v>14473587.32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B39:G47 B38:F38 B50:G55 B48:F48 B59:G61 B58:F58 B63:G69 B62:F62 B71:F92 B94:F159 B93:C93 E93:F93 G11:G17 C49 E49:G49 B57:G57 B56 E56:G56 E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E13" sqref="E13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0" t="s">
        <v>379</v>
      </c>
      <c r="B1" s="181"/>
      <c r="C1" s="181"/>
      <c r="D1" s="181"/>
      <c r="E1" s="181"/>
      <c r="F1" s="181"/>
      <c r="G1" s="182"/>
    </row>
    <row r="2" spans="1:7" ht="15" customHeight="1" x14ac:dyDescent="0.3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380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al 31 de Diciembre de 2024 y al 30 de Septiembre de 2025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75" t="s">
        <v>4</v>
      </c>
      <c r="B7" s="177" t="s">
        <v>298</v>
      </c>
      <c r="C7" s="177"/>
      <c r="D7" s="177"/>
      <c r="E7" s="177"/>
      <c r="F7" s="177"/>
      <c r="G7" s="179" t="s">
        <v>299</v>
      </c>
    </row>
    <row r="8" spans="1:7" ht="28.8" x14ac:dyDescent="0.3">
      <c r="A8" s="176"/>
      <c r="B8" s="25" t="s">
        <v>204</v>
      </c>
      <c r="C8" s="7" t="s">
        <v>230</v>
      </c>
      <c r="D8" s="25" t="s">
        <v>231</v>
      </c>
      <c r="E8" s="25" t="s">
        <v>189</v>
      </c>
      <c r="F8" s="25" t="s">
        <v>205</v>
      </c>
      <c r="G8" s="178"/>
    </row>
    <row r="9" spans="1:7" ht="15.75" customHeight="1" x14ac:dyDescent="0.3">
      <c r="A9" s="26" t="s">
        <v>381</v>
      </c>
      <c r="B9" s="30">
        <f>SUM(B10:B17)</f>
        <v>0</v>
      </c>
      <c r="C9" s="30">
        <f t="shared" ref="C9:G9" si="0">SUM(C10:C17)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x14ac:dyDescent="0.3">
      <c r="A10" s="63" t="s">
        <v>382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63" t="s">
        <v>383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63" t="s">
        <v>384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63" t="s">
        <v>385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63" t="s">
        <v>386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63" t="s">
        <v>387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63" t="s">
        <v>388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63" t="s">
        <v>389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31" t="s">
        <v>150</v>
      </c>
      <c r="B18" s="49"/>
      <c r="C18" s="49"/>
      <c r="D18" s="49"/>
      <c r="E18" s="49"/>
      <c r="F18" s="49"/>
      <c r="G18" s="49"/>
    </row>
    <row r="19" spans="1:7" x14ac:dyDescent="0.3">
      <c r="A19" s="3" t="s">
        <v>390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63" t="s">
        <v>382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3">
      <c r="A21" s="63" t="s">
        <v>383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3">
      <c r="A22" s="63" t="s">
        <v>384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">
      <c r="A23" s="63" t="s">
        <v>385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3">
      <c r="A24" s="63" t="s">
        <v>386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3">
      <c r="A25" s="63" t="s">
        <v>387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3">
      <c r="A26" s="63" t="s">
        <v>388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63" t="s">
        <v>389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3">
      <c r="A28" s="31" t="s">
        <v>150</v>
      </c>
      <c r="B28" s="49"/>
      <c r="C28" s="49"/>
      <c r="D28" s="49"/>
      <c r="E28" s="49"/>
      <c r="F28" s="49"/>
      <c r="G28" s="49"/>
    </row>
    <row r="29" spans="1:7" x14ac:dyDescent="0.3">
      <c r="A29" s="3" t="s">
        <v>378</v>
      </c>
      <c r="B29" s="4">
        <f>SUM(B19,B9)</f>
        <v>0</v>
      </c>
      <c r="C29" s="4">
        <f t="shared" ref="C29:G29" si="2">SUM(C19,C9)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abSelected="1" zoomScale="75" zoomScaleNormal="75" workbookViewId="0">
      <selection activeCell="B15" sqref="B15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3" t="s">
        <v>391</v>
      </c>
      <c r="B1" s="184"/>
      <c r="C1" s="184"/>
      <c r="D1" s="184"/>
      <c r="E1" s="184"/>
      <c r="F1" s="184"/>
      <c r="G1" s="184"/>
    </row>
    <row r="2" spans="1:7" x14ac:dyDescent="0.3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392</v>
      </c>
      <c r="B3" s="114"/>
      <c r="C3" s="114"/>
      <c r="D3" s="114"/>
      <c r="E3" s="114"/>
      <c r="F3" s="114"/>
      <c r="G3" s="115"/>
    </row>
    <row r="4" spans="1:7" x14ac:dyDescent="0.3">
      <c r="A4" s="113" t="s">
        <v>393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al 31 de Diciembre de 2024 y al 30 de Septiembre de 2025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75" t="s">
        <v>4</v>
      </c>
      <c r="B7" s="171" t="s">
        <v>298</v>
      </c>
      <c r="C7" s="172"/>
      <c r="D7" s="172"/>
      <c r="E7" s="172"/>
      <c r="F7" s="173"/>
      <c r="G7" s="179" t="s">
        <v>299</v>
      </c>
    </row>
    <row r="8" spans="1:7" ht="28.8" x14ac:dyDescent="0.3">
      <c r="A8" s="176"/>
      <c r="B8" s="25" t="s">
        <v>204</v>
      </c>
      <c r="C8" s="7" t="s">
        <v>394</v>
      </c>
      <c r="D8" s="25" t="s">
        <v>301</v>
      </c>
      <c r="E8" s="25" t="s">
        <v>189</v>
      </c>
      <c r="F8" s="32" t="s">
        <v>205</v>
      </c>
      <c r="G8" s="178"/>
    </row>
    <row r="9" spans="1:7" ht="16.5" customHeight="1" x14ac:dyDescent="0.3">
      <c r="A9" s="26" t="s">
        <v>395</v>
      </c>
      <c r="B9" s="30">
        <f>SUM(B10,B19,B27,B37)</f>
        <v>0</v>
      </c>
      <c r="C9" s="30">
        <f t="shared" ref="C9:G9" si="0">SUM(C10,C19,C27,C37)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ht="15" customHeight="1" x14ac:dyDescent="0.3">
      <c r="A10" s="58" t="s">
        <v>396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3">
      <c r="A11" s="77" t="s">
        <v>397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3">
      <c r="A12" s="77" t="s">
        <v>398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3">
      <c r="A13" s="77" t="s">
        <v>399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3">
      <c r="A14" s="77" t="s">
        <v>400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3">
      <c r="A15" s="77" t="s">
        <v>401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3">
      <c r="A16" s="77" t="s">
        <v>402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403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3">
      <c r="A18" s="77" t="s">
        <v>404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3">
      <c r="A19" s="58" t="s">
        <v>405</v>
      </c>
      <c r="B19" s="47">
        <f>SUM(B20:B26)</f>
        <v>0</v>
      </c>
      <c r="C19" s="47">
        <f t="shared" ref="C19:G19" si="2">SUM(C20:C26)</f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</row>
    <row r="20" spans="1:7" x14ac:dyDescent="0.3">
      <c r="A20" s="77" t="s">
        <v>406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407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408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409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410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411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3">
      <c r="A26" s="77" t="s">
        <v>412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3">
      <c r="A27" s="58" t="s">
        <v>413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3">
      <c r="A28" s="80" t="s">
        <v>414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3">
      <c r="A29" s="77" t="s">
        <v>415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3">
      <c r="A30" s="77" t="s">
        <v>416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417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418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419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77" t="s">
        <v>420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" customHeight="1" x14ac:dyDescent="0.3">
      <c r="A35" s="77" t="s">
        <v>421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422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9" t="s">
        <v>423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3">
      <c r="A38" s="80" t="s">
        <v>424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425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3">
      <c r="A44" s="58" t="s">
        <v>396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3">
      <c r="A45" s="80" t="s">
        <v>397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398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399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400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">
      <c r="A49" s="80" t="s">
        <v>401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3">
      <c r="A50" s="80" t="s">
        <v>402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403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3">
      <c r="A52" s="80" t="s">
        <v>404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58" t="s">
        <v>405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3">
      <c r="A54" s="80" t="s">
        <v>406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3">
      <c r="A55" s="80" t="s">
        <v>407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3">
      <c r="A56" s="80" t="s">
        <v>408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1" t="s">
        <v>409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3">
      <c r="A58" s="80" t="s">
        <v>410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80" t="s">
        <v>411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3">
      <c r="A60" s="80" t="s">
        <v>412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3">
      <c r="A61" s="58" t="s">
        <v>413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3">
      <c r="A62" s="80" t="s">
        <v>414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415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416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417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418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419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420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421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422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423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3">
      <c r="A72" s="80" t="s">
        <v>424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425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378</v>
      </c>
      <c r="B77" s="4">
        <f>B43+B9</f>
        <v>0</v>
      </c>
      <c r="C77" s="4">
        <f t="shared" ref="C77:G77" si="10">C43+C9</f>
        <v>0</v>
      </c>
      <c r="D77" s="4">
        <f t="shared" si="10"/>
        <v>0</v>
      </c>
      <c r="E77" s="4">
        <f t="shared" si="10"/>
        <v>0</v>
      </c>
      <c r="F77" s="4">
        <f t="shared" si="10"/>
        <v>0</v>
      </c>
      <c r="G77" s="4">
        <f t="shared" si="10"/>
        <v>0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3" sqref="A3: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80" t="s">
        <v>429</v>
      </c>
      <c r="B1" s="163"/>
      <c r="C1" s="163"/>
      <c r="D1" s="163"/>
      <c r="E1" s="163"/>
      <c r="F1" s="163"/>
      <c r="G1" s="164"/>
    </row>
    <row r="2" spans="1:7" x14ac:dyDescent="0.3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x14ac:dyDescent="0.3">
      <c r="A4" s="113" t="s">
        <v>430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al 31 de Diciembre de 2024 y al 30 de Septiembre de 2025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75" t="s">
        <v>4</v>
      </c>
      <c r="B7" s="178" t="s">
        <v>298</v>
      </c>
      <c r="C7" s="178"/>
      <c r="D7" s="178"/>
      <c r="E7" s="178"/>
      <c r="F7" s="178"/>
      <c r="G7" s="178" t="s">
        <v>299</v>
      </c>
    </row>
    <row r="8" spans="1:7" ht="28.8" x14ac:dyDescent="0.3">
      <c r="A8" s="176"/>
      <c r="B8" s="7" t="s">
        <v>204</v>
      </c>
      <c r="C8" s="33" t="s">
        <v>394</v>
      </c>
      <c r="D8" s="33" t="s">
        <v>231</v>
      </c>
      <c r="E8" s="33" t="s">
        <v>189</v>
      </c>
      <c r="F8" s="33" t="s">
        <v>205</v>
      </c>
      <c r="G8" s="185"/>
    </row>
    <row r="9" spans="1:7" ht="15.75" customHeight="1" x14ac:dyDescent="0.3">
      <c r="A9" s="26" t="s">
        <v>431</v>
      </c>
      <c r="B9" s="119">
        <f>SUM(B10,B11,B12,B15,B16,B19)</f>
        <v>0</v>
      </c>
      <c r="C9" s="119">
        <f t="shared" ref="C9:G9" si="0">SUM(C10,C11,C12,C15,C16,C19)</f>
        <v>0</v>
      </c>
      <c r="D9" s="119">
        <f t="shared" si="0"/>
        <v>0</v>
      </c>
      <c r="E9" s="119">
        <f t="shared" si="0"/>
        <v>0</v>
      </c>
      <c r="F9" s="119">
        <f t="shared" si="0"/>
        <v>0</v>
      </c>
      <c r="G9" s="119">
        <f t="shared" si="0"/>
        <v>0</v>
      </c>
    </row>
    <row r="10" spans="1:7" x14ac:dyDescent="0.3">
      <c r="A10" s="58" t="s">
        <v>432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6">
        <f>D10-E10</f>
        <v>0</v>
      </c>
    </row>
    <row r="11" spans="1:7" ht="15.75" customHeight="1" x14ac:dyDescent="0.3">
      <c r="A11" s="58" t="s">
        <v>433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434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435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436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437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438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439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440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441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442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3">
      <c r="A22" s="58" t="s">
        <v>432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3">
      <c r="A23" s="58" t="s">
        <v>433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434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435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436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437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438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439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440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441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443</v>
      </c>
      <c r="B33" s="119">
        <f>B21+B9</f>
        <v>0</v>
      </c>
      <c r="C33" s="119">
        <f t="shared" ref="C33:G33" si="8">C21+C9</f>
        <v>0</v>
      </c>
      <c r="D33" s="119">
        <f t="shared" si="8"/>
        <v>0</v>
      </c>
      <c r="E33" s="119">
        <f t="shared" si="8"/>
        <v>0</v>
      </c>
      <c r="F33" s="119">
        <f t="shared" si="8"/>
        <v>0</v>
      </c>
      <c r="G33" s="119">
        <f t="shared" si="8"/>
        <v>0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1 B34:G34 B1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José Arturo Rodríguez Hurtado</cp:lastModifiedBy>
  <cp:revision/>
  <dcterms:created xsi:type="dcterms:W3CDTF">2023-03-16T22:14:51Z</dcterms:created>
  <dcterms:modified xsi:type="dcterms:W3CDTF">2025-10-30T20:55:00Z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