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_SIRET\3ER XLS Y PDF 2025\"/>
    </mc:Choice>
  </mc:AlternateContent>
  <xr:revisionPtr revIDLastSave="0" documentId="13_ncr:1_{FC5FBEF5-0653-4834-8E1D-840437A522E1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E9" i="59" l="1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C57" i="60"/>
  <c r="C66" i="62"/>
  <c r="C49" i="62" s="1"/>
  <c r="D66" i="62"/>
  <c r="D49" i="62" s="1"/>
  <c r="D139" i="62" s="1"/>
  <c r="C94" i="60"/>
  <c r="E94" i="60" s="1"/>
  <c r="C69" i="60"/>
  <c r="C139" i="62" l="1"/>
  <c r="C148" i="59"/>
  <c r="E144" i="59" s="1"/>
  <c r="C134" i="59"/>
  <c r="C127" i="59"/>
  <c r="F120" i="59"/>
  <c r="E120" i="59"/>
  <c r="D120" i="59"/>
  <c r="C12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s="1"/>
  <c r="C40" i="64" l="1"/>
  <c r="A3" i="65"/>
  <c r="A1" i="65"/>
  <c r="A3" i="62" l="1"/>
  <c r="A1" i="62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<sst xmlns="http://schemas.openxmlformats.org/spreadsheetml/2006/main" count="842" uniqueCount="597">
  <si>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</si>
  <si>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</si>
  <si>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</si>
  <si>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</si>
  <si>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</si>
  <si>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</si>
  <si>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</si>
  <si>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</si>
  <si>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</si>
  <si>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</si>
  <si>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</si>
  <si>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</si>
  <si>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</si>
  <si>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</si>
  <si>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</si>
  <si>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</si>
  <si>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</si>
  <si>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</si>
  <si>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</si>
  <si>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</si>
  <si>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</si>
  <si>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</si>
  <si>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</si>
  <si>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</si>
  <si>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</si>
  <si>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</si>
  <si>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</si>
  <si>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</si>
  <si>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</si>
  <si>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</si>
  <si>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</si>
  <si>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</si>
  <si>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</si>
  <si>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</si>
  <si>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</si>
  <si>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</si>
  <si>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</si>
  <si>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</si>
  <si>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</si>
  <si>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</si>
  <si>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</si>
  <si>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</si>
  <si>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</si>
  <si>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</si>
  <si>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</si>
  <si>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</si>
  <si>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</si>
  <si>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</si>
  <si>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</si>
  <si>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</si>
  <si>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</si>
  <si>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</si>
  <si>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</si>
  <si>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</si>
  <si>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</si>
  <si>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</si>
  <si>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</si>
  <si>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</si>
  <si>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</si>
  <si>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</si>
  <si>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</si>
  <si>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</si>
  <si>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</si>
  <si>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</si>
  <si>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</si>
  <si>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</si>
  <si>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</si>
  <si>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</si>
  <si>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</si>
  <si>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</si>
  <si>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</si>
  <si>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</si>
  <si>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</si>
  <si>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</si>
  <si>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</si>
  <si>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</si>
  <si>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</si>
  <si>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</si>
  <si>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</si>
  <si>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</si>
  <si>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</si>
  <si>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</si>
  <si>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</si>
  <si>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</si>
  <si>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</si>
  <si>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</si>
  <si>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</si>
  <si>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</si>
  <si>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</si>
  <si>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</si>
  <si>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</si>
  <si>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</si>
  <si>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</si>
  <si>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</si>
  <si>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</si>
  <si>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ESF-06 FIDEICOMISOS, MANDATOS Y CONTRATOS ANÁLOGOS</t>
  </si>
  <si>
    <t>ESF-07 PARTICIPACIONES Y APORTACIONES DE CAPITAL</t>
  </si>
  <si>
    <t>Dep. Gasto</t>
  </si>
  <si>
    <t>Dep. Acumulada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</si>
  <si>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</si>
  <si>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</si>
  <si>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</si>
  <si>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</si>
  <si>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</si>
  <si>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</si>
  <si>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</si>
  <si>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</si>
  <si>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</si>
  <si>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</si>
  <si>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</si>
  <si>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</si>
  <si>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</si>
  <si>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</si>
  <si>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</si>
  <si>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</si>
  <si>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</si>
  <si>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</si>
  <si>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</si>
  <si>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</si>
  <si>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</si>
  <si>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</si>
  <si>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</si>
  <si>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</si>
  <si>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</si>
  <si>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</si>
  <si>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</si>
  <si>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</si>
  <si>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</si>
  <si>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</si>
  <si>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</si>
  <si>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</si>
  <si>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</si>
  <si>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</si>
  <si>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</si>
  <si>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</si>
  <si>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</si>
  <si>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</si>
  <si>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</si>
  <si>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</si>
  <si>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</si>
  <si>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</si>
  <si>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</si>
  <si>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</si>
  <si>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</si>
  <si>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</si>
  <si>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</si>
  <si>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</si>
  <si>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</si>
  <si>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</si>
  <si>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</si>
  <si>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</si>
  <si>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</si>
  <si>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</si>
  <si>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</si>
  <si>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</si>
  <si>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</si>
  <si>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</si>
  <si>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</si>
  <si>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</si>
  <si>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</si>
  <si>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</si>
  <si>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</si>
  <si>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</si>
  <si>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</si>
  <si>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</si>
  <si>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</si>
  <si>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</si>
  <si>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</si>
  <si>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</si>
  <si>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</si>
  <si>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</si>
  <si>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</si>
  <si>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</si>
  <si>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</si>
  <si>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</si>
  <si>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</si>
  <si>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</si>
  <si>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</si>
  <si>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</si>
  <si>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</si>
  <si>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</si>
  <si>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</si>
  <si>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</si>
  <si>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</si>
  <si>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</si>
  <si>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</si>
  <si>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</si>
  <si>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</si>
  <si>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</si>
  <si>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</si>
  <si>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</si>
  <si>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</si>
  <si>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</si>
  <si>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</si>
  <si>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</si>
  <si>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</si>
  <si>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</si>
  <si>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</si>
  <si>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</si>
  <si>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</si>
  <si>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</si>
  <si>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</si>
  <si>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</si>
  <si>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</si>
  <si>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</si>
  <si>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</si>
  <si>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</si>
  <si>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</si>
  <si>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</si>
  <si>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</si>
  <si>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</si>
  <si>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</si>
  <si>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</si>
  <si>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</si>
  <si>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</si>
  <si>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</si>
  <si>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</si>
  <si>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</si>
  <si>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</si>
  <si>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</si>
  <si>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</si>
  <si>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</si>
  <si>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</si>
  <si>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</si>
  <si>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</si>
  <si>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</si>
  <si>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</si>
  <si>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</si>
  <si>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</si>
  <si>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</si>
  <si>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</si>
  <si>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</si>
  <si>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</si>
  <si>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</si>
  <si>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</si>
  <si>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</si>
  <si>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</si>
  <si>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</si>
  <si>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</si>
  <si>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</si>
  <si>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</si>
  <si>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</si>
  <si>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</si>
  <si>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</si>
  <si>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</si>
  <si>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</si>
  <si>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</si>
  <si>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</si>
  <si>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</si>
  <si>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</si>
  <si>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</si>
  <si>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</si>
  <si>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</si>
  <si>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</si>
  <si>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</si>
  <si>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</si>
  <si>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</si>
  <si>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</si>
  <si>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</si>
  <si>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</si>
  <si>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</si>
  <si>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</si>
  <si>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</si>
  <si>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</si>
  <si>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</si>
  <si>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</si>
  <si>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</si>
  <si>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</si>
  <si>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</si>
  <si>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</si>
  <si>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</si>
  <si>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</si>
  <si>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</si>
  <si>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</si>
  <si>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</si>
  <si>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</si>
  <si>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</si>
  <si>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</si>
  <si>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</si>
  <si>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</si>
  <si>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</si>
  <si>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</si>
  <si>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</si>
  <si>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</si>
  <si>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</si>
  <si>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</si>
  <si>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</si>
  <si>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</si>
  <si>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</si>
  <si>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</si>
  <si>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</si>
  <si>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</si>
  <si>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</si>
  <si>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</si>
  <si>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</si>
  <si>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</si>
  <si>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</si>
  <si>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</si>
  <si>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</si>
  <si>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</si>
  <si>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</si>
  <si>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</si>
  <si>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</si>
  <si>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</si>
  <si>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</si>
  <si>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</si>
  <si>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</si>
  <si>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</si>
  <si>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</si>
  <si>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</si>
  <si>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</si>
  <si>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</si>
  <si>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</si>
  <si>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</si>
  <si>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</si>
  <si>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</si>
  <si>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</si>
  <si>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</si>
  <si>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</si>
  <si>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</si>
  <si>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</si>
  <si>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</si>
  <si>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</si>
  <si>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</si>
  <si>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</si>
  <si>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</si>
  <si>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</si>
  <si>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</si>
  <si>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</si>
  <si>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</si>
  <si>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</si>
  <si>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</si>
  <si>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</si>
  <si>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</si>
  <si>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</si>
  <si>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</si>
  <si>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</si>
  <si>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</si>
  <si>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</si>
  <si>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</si>
  <si>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</si>
  <si>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</si>
  <si>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</si>
  <si>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</si>
  <si>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</si>
  <si>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</si>
  <si>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</si>
  <si>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</si>
  <si>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</si>
  <si>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</si>
  <si>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</si>
  <si>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</si>
  <si>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</si>
  <si>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</si>
  <si>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</si>
  <si>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</si>
  <si>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</si>
  <si>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</si>
  <si>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</si>
  <si>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</si>
  <si>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</si>
  <si>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</si>
  <si>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</si>
  <si>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</si>
  <si>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</si>
  <si>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</si>
  <si>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</si>
  <si>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</si>
  <si>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</si>
  <si>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</si>
  <si>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</si>
  <si>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</si>
  <si>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</si>
  <si>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</si>
  <si>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</si>
  <si>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</si>
  <si>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</si>
  <si>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</si>
  <si>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</si>
  <si>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</si>
  <si>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</si>
  <si>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</si>
  <si>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</si>
  <si>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</si>
  <si>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</si>
  <si>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</si>
  <si>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</si>
  <si>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</si>
  <si>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</si>
  <si>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</si>
  <si>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</si>
  <si>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</si>
  <si>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</si>
  <si>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</si>
  <si>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</si>
  <si>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</si>
  <si>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</si>
  <si>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</si>
  <si>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</si>
  <si>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</si>
  <si>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</si>
  <si>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Correspondiente del XXXX al XXXX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</si>
  <si>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</si>
  <si>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</si>
  <si>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</si>
  <si>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</si>
  <si>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</si>
  <si>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</si>
  <si>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</si>
  <si>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</si>
  <si>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</si>
  <si>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</si>
  <si>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</si>
  <si>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</si>
  <si>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</si>
  <si>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</si>
  <si>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</si>
  <si>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</si>
  <si>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</si>
  <si>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</si>
  <si>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</si>
  <si>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</si>
  <si>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</si>
  <si>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</si>
  <si>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</si>
  <si>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</si>
  <si>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</si>
  <si>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</si>
  <si>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</si>
  <si>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</si>
  <si>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</si>
  <si>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</si>
  <si>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</si>
  <si>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</si>
  <si>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</si>
  <si>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</si>
  <si>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</si>
  <si>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</si>
  <si>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</si>
  <si>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</si>
  <si>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</si>
  <si>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</si>
  <si>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</si>
  <si>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</si>
  <si>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</si>
  <si>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</si>
  <si>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</si>
  <si>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</si>
  <si>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</si>
  <si>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</si>
  <si>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</si>
  <si>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</si>
  <si>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</si>
  <si>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</si>
  <si>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</si>
  <si>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</si>
  <si>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</si>
  <si>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</si>
  <si>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</si>
  <si>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</si>
  <si>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</si>
  <si>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</si>
  <si>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</si>
  <si>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</si>
  <si>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</si>
  <si>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</si>
  <si>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</si>
  <si>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</si>
  <si>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</si>
  <si>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</si>
  <si>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</si>
  <si>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</si>
  <si>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</si>
  <si>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</si>
  <si>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</si>
  <si>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</si>
  <si>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</si>
  <si>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</si>
  <si>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</si>
  <si>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</si>
  <si>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</si>
  <si>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</si>
  <si>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</si>
  <si>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</si>
  <si>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</si>
  <si>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</si>
  <si>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</si>
  <si>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</si>
  <si>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</si>
  <si>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</si>
  <si>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</si>
  <si>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</si>
  <si>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</si>
  <si>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</si>
  <si>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</si>
  <si>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</si>
  <si>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</si>
  <si>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</si>
  <si>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</si>
  <si>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</si>
  <si>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</si>
  <si>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</si>
  <si>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</si>
  <si>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</si>
  <si>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</si>
  <si>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</si>
  <si>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</si>
  <si>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</si>
  <si>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</si>
  <si>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</si>
  <si>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</si>
  <si>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</si>
  <si>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</si>
  <si>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</si>
  <si>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</si>
  <si>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</si>
  <si>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</si>
  <si>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</si>
  <si>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</si>
  <si>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</si>
  <si>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</si>
  <si>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</si>
  <si>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</si>
  <si>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</si>
  <si>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</si>
  <si>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</si>
  <si>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</si>
  <si>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</si>
  <si>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</si>
  <si>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</si>
  <si>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</si>
  <si>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</si>
  <si>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</si>
  <si>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</si>
  <si>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</si>
  <si>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</si>
  <si>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</si>
  <si>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</si>
  <si>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</si>
  <si>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</si>
  <si>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</si>
  <si>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</si>
  <si>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</si>
  <si>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</si>
  <si>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</si>
  <si>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</si>
  <si>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</si>
  <si>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</si>
  <si>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</si>
  <si>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</si>
  <si>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</si>
  <si>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</si>
  <si>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</si>
  <si>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</si>
  <si>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</si>
  <si>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</si>
  <si>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</si>
  <si>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</si>
  <si>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</si>
  <si>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</si>
  <si>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</si>
  <si>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</si>
  <si>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</si>
  <si>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</si>
  <si>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</si>
  <si>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</si>
  <si>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</si>
  <si>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</si>
  <si>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</si>
  <si>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</si>
  <si>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</si>
  <si>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</si>
  <si>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</si>
  <si>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</si>
  <si>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</si>
  <si>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</si>
  <si>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</si>
  <si>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</si>
  <si>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</si>
  <si>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</si>
  <si>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</si>
  <si>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</si>
  <si>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</si>
  <si>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</si>
  <si>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</si>
  <si>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</si>
  <si>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</si>
  <si>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</si>
  <si>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</si>
  <si>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</si>
  <si>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</si>
  <si>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VIVIENDA DE SAN MIGUEL DE ALLENDE, GTO.</t>
  </si>
  <si>
    <t>Del 1 de Enero al 30 de Septiembre de 2025</t>
  </si>
  <si>
    <t>Correspondiente del 01 de enero al 30 de septiembre de 2025</t>
  </si>
  <si>
    <t>Ejercicio: 2025</t>
  </si>
  <si>
    <t>Periodicidad: trimestral</t>
  </si>
  <si>
    <t>Corte: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</si>
</sst>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9" fillId="0" borderId="0" xfId="12" applyFont="1" applyAlignment="1">
      <alignment wrapText="1"/>
    </xf>
    <xf numFmtId="0" fontId="11" fillId="4" borderId="0" xfId="12" applyFont="1" applyFill="1" applyAlignment="1">
      <alignment wrapText="1"/>
    </xf>
    <xf numFmtId="0" fontId="12" fillId="5" borderId="0" xfId="12" applyFont="1" applyFill="1" applyAlignment="1">
      <alignment wrapText="1"/>
    </xf>
    <xf numFmtId="0" fontId="9" fillId="0" borderId="0" xfId="8" applyFont="1" applyAlignment="1">
      <alignment wrapText="1"/>
    </xf>
    <xf numFmtId="0" fontId="8" fillId="3" borderId="0" xfId="8" applyFont="1" applyFill="1" applyAlignment="1">
      <alignment horizontal="left" vertical="center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8" applyNumberFormat="1" applyFont="1" applyAlignment="1">
      <alignment wrapText="1"/>
    </xf>
    <xf numFmtId="3" fontId="9" fillId="2" borderId="0" xfId="8" applyNumberFormat="1" applyFont="1" applyFill="1" applyAlignment="1">
      <alignment wrapText="1"/>
    </xf>
    <xf numFmtId="0" fontId="12" fillId="10" borderId="0" xfId="0" applyFont="1" applyFill="1" applyAlignment="1">
      <alignment wrapText="1"/>
    </xf>
    <xf numFmtId="0" fontId="11" fillId="4" borderId="0" xfId="9" applyFont="1" applyFill="1" applyAlignment="1">
      <alignment wrapText="1"/>
    </xf>
    <xf numFmtId="0" fontId="12" fillId="5" borderId="0" xfId="9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9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9" applyFont="1" applyAlignment="1">
      <alignment horizontal="left" wrapText="1"/>
    </xf>
    <xf numFmtId="0" fontId="8" fillId="0" borderId="0" xfId="2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1" fillId="0" borderId="0" xfId="9" applyFont="1" applyAlignment="1">
      <alignment wrapText="1"/>
    </xf>
    <xf numFmtId="0" fontId="8" fillId="0" borderId="0" xfId="2" applyFont="1" applyAlignment="1">
      <alignment horizontal="left"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9" applyFont="1" applyAlignment="1">
      <alignment wrapText="1"/>
    </xf>
    <xf numFmtId="0" fontId="8" fillId="0" borderId="0" xfId="9" quotePrefix="1" applyFont="1" applyAlignment="1">
      <alignment horizontal="left" wrapText="1"/>
    </xf>
    <xf numFmtId="0" fontId="8" fillId="3" borderId="0" xfId="9" applyFont="1" applyFill="1" applyAlignment="1">
      <alignment horizontal="left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49</xdr:row>
      <xdr:rowOff>47625</xdr:rowOff>
    </xdr:from>
    <xdr:to>
      <xdr:col>2</xdr:col>
      <xdr:colOff>182880</xdr:colOff>
      <xdr:row>53</xdr:row>
      <xdr:rowOff>78740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334250"/>
          <a:ext cx="5612130" cy="602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219</xdr:row>
      <xdr:rowOff>95250</xdr:rowOff>
    </xdr:from>
    <xdr:to>
      <xdr:col>4</xdr:col>
      <xdr:colOff>68580</xdr:colOff>
      <xdr:row>223</xdr:row>
      <xdr:rowOff>126365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4337625"/>
          <a:ext cx="5612130" cy="602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175</xdr:row>
      <xdr:rowOff>137583</xdr:rowOff>
    </xdr:from>
    <xdr:to>
      <xdr:col>4</xdr:col>
      <xdr:colOff>627380</xdr:colOff>
      <xdr:row>179</xdr:row>
      <xdr:rowOff>147532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4671000"/>
          <a:ext cx="5612130" cy="602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36</xdr:row>
      <xdr:rowOff>19050</xdr:rowOff>
    </xdr:from>
    <xdr:to>
      <xdr:col>4</xdr:col>
      <xdr:colOff>1905</xdr:colOff>
      <xdr:row>40</xdr:row>
      <xdr:rowOff>50165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5543550"/>
          <a:ext cx="5612130" cy="6026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143</xdr:row>
      <xdr:rowOff>57150</xdr:rowOff>
    </xdr:from>
    <xdr:to>
      <xdr:col>3</xdr:col>
      <xdr:colOff>1230630</xdr:colOff>
      <xdr:row>147</xdr:row>
      <xdr:rowOff>88265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6155650"/>
          <a:ext cx="5612130" cy="6026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9525</xdr:rowOff>
    </xdr:from>
    <xdr:to>
      <xdr:col>3</xdr:col>
      <xdr:colOff>1905</xdr:colOff>
      <xdr:row>30</xdr:row>
      <xdr:rowOff>40640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52900"/>
          <a:ext cx="5612130" cy="6026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45</xdr:row>
      <xdr:rowOff>95250</xdr:rowOff>
    </xdr:from>
    <xdr:to>
      <xdr:col>3</xdr:col>
      <xdr:colOff>59055</xdr:colOff>
      <xdr:row>49</xdr:row>
      <xdr:rowOff>126365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943725"/>
          <a:ext cx="5612130" cy="60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24" activePane="bottomLeft" state="frozen"/>
      <selection activeCell="A14" sqref="A14:B14"/>
      <selection pane="bottomLeft" activeCell="D35" sqref="D3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77" t="s">
        <v>591</v>
      </c>
      <c r="B1" s="178"/>
      <c r="C1" s="95" t="s">
        <v>491</v>
      </c>
      <c r="D1" s="96">
        <v>2025</v>
      </c>
    </row>
    <row r="2" spans="1:4" ht="16.2" customHeight="1" x14ac:dyDescent="0.2">
      <c r="A2" s="179" t="s">
        <v>490</v>
      </c>
      <c r="B2" s="180"/>
      <c r="C2" s="10" t="s">
        <v>492</v>
      </c>
      <c r="D2" s="97" t="s">
        <v>497</v>
      </c>
    </row>
    <row r="3" spans="1:4" ht="16.2" customHeight="1" x14ac:dyDescent="0.2">
      <c r="A3" s="181" t="s">
        <v>592</v>
      </c>
      <c r="B3" s="182"/>
      <c r="C3" s="10" t="s">
        <v>493</v>
      </c>
      <c r="D3" s="98">
        <v>3</v>
      </c>
    </row>
    <row r="4" spans="1:4" ht="16.2" customHeight="1" x14ac:dyDescent="0.2">
      <c r="A4" s="183" t="s">
        <v>514</v>
      </c>
      <c r="B4" s="184"/>
      <c r="C4" s="184"/>
      <c r="D4" s="185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476</v>
      </c>
      <c r="B10" s="36" t="s">
        <v>549</v>
      </c>
    </row>
    <row r="11" spans="1:4" x14ac:dyDescent="0.2">
      <c r="A11" s="35" t="s">
        <v>477</v>
      </c>
      <c r="B11" s="36" t="s">
        <v>272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485</v>
      </c>
    </row>
    <row r="16" spans="1:4" x14ac:dyDescent="0.2">
      <c r="A16" s="35" t="s">
        <v>7</v>
      </c>
      <c r="B16" s="36" t="s">
        <v>486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487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112</v>
      </c>
    </row>
    <row r="25" spans="1:2" x14ac:dyDescent="0.2">
      <c r="A25" s="35" t="s">
        <v>21</v>
      </c>
      <c r="B25" s="36" t="s">
        <v>574</v>
      </c>
    </row>
    <row r="26" spans="1:2" x14ac:dyDescent="0.2">
      <c r="A26" s="35" t="s">
        <v>576</v>
      </c>
      <c r="B26" s="36" t="s">
        <v>577</v>
      </c>
    </row>
    <row r="27" spans="1:2" x14ac:dyDescent="0.2">
      <c r="A27" s="35" t="s">
        <v>575</v>
      </c>
      <c r="B27" s="36" t="s">
        <v>578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582</v>
      </c>
    </row>
    <row r="31" spans="1:2" x14ac:dyDescent="0.2">
      <c r="A31" s="35" t="s">
        <v>27</v>
      </c>
      <c r="B31" s="36" t="s">
        <v>583</v>
      </c>
    </row>
    <row r="32" spans="1:2" x14ac:dyDescent="0.2">
      <c r="A32" s="35" t="s">
        <v>38</v>
      </c>
      <c r="B32" s="36" t="s">
        <v>584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515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0.8" thickBot="1" x14ac:dyDescent="0.25">
      <c r="A43" s="8"/>
      <c r="B43" s="9"/>
    </row>
    <row r="45" spans="1:2" x14ac:dyDescent="0.2">
      <c r="A45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5" zoomScaleNormal="100" workbookViewId="0">
      <selection activeCell="D218" sqref="D218"/>
    </sheetView>
  </sheetViews>
  <sheetFormatPr baseColWidth="10" defaultColWidth="9.109375" defaultRowHeight="10.199999999999999" x14ac:dyDescent="0.2"/>
  <cols>
    <col min="1" max="1" width="10" style="14" customWidth="1"/>
    <col min="2" max="2" width="50.88671875" style="146" customWidth="1"/>
    <col min="3" max="3" width="18.33203125" style="14" customWidth="1"/>
    <col min="4" max="4" width="7.109375" style="14" customWidth="1"/>
    <col min="5" max="5" width="9.88671875" style="14" customWidth="1"/>
    <col min="6" max="16384" width="9.109375" style="14"/>
  </cols>
  <sheetData>
    <row r="1" spans="1:5" s="19" customFormat="1" ht="18.899999999999999" customHeight="1" x14ac:dyDescent="0.3">
      <c r="A1" s="180" t="s">
        <v>591</v>
      </c>
      <c r="B1" s="180"/>
      <c r="C1" s="180"/>
      <c r="D1" s="147" t="s">
        <v>494</v>
      </c>
      <c r="E1" s="18">
        <v>2025</v>
      </c>
    </row>
    <row r="2" spans="1:5" s="11" customFormat="1" ht="18.899999999999999" customHeight="1" x14ac:dyDescent="0.3">
      <c r="A2" s="180" t="s">
        <v>499</v>
      </c>
      <c r="B2" s="180"/>
      <c r="C2" s="180"/>
      <c r="D2" s="147" t="s">
        <v>495</v>
      </c>
      <c r="E2" s="18" t="s">
        <v>497</v>
      </c>
    </row>
    <row r="3" spans="1:5" s="11" customFormat="1" ht="18.899999999999999" customHeight="1" x14ac:dyDescent="0.3">
      <c r="A3" s="180" t="s">
        <v>592</v>
      </c>
      <c r="B3" s="180"/>
      <c r="C3" s="180"/>
      <c r="D3" s="147" t="s">
        <v>496</v>
      </c>
      <c r="E3" s="18">
        <v>3</v>
      </c>
    </row>
    <row r="4" spans="1:5" s="11" customFormat="1" ht="18.899999999999999" customHeight="1" x14ac:dyDescent="0.3">
      <c r="A4" s="180" t="s">
        <v>514</v>
      </c>
      <c r="B4" s="180"/>
      <c r="C4" s="180"/>
      <c r="D4" s="10"/>
      <c r="E4" s="18"/>
    </row>
    <row r="5" spans="1:5" x14ac:dyDescent="0.2">
      <c r="A5" s="12" t="s">
        <v>114</v>
      </c>
      <c r="B5" s="13"/>
      <c r="C5" s="13"/>
      <c r="D5" s="13"/>
      <c r="E5" s="13"/>
    </row>
    <row r="6" spans="1:5" x14ac:dyDescent="0.2">
      <c r="B6" s="14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0" t="s">
        <v>271</v>
      </c>
      <c r="E8" s="121" t="s">
        <v>586</v>
      </c>
    </row>
    <row r="9" spans="1:5" x14ac:dyDescent="0.2">
      <c r="A9" s="99">
        <v>4000</v>
      </c>
      <c r="B9" s="100" t="s">
        <v>549</v>
      </c>
      <c r="C9" s="122">
        <f>SUM(C10+C57+C69)</f>
        <v>3629826.2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9">
        <v>4100</v>
      </c>
      <c r="B10" s="100" t="s">
        <v>218</v>
      </c>
      <c r="C10" s="122">
        <f>SUM(C11+C21+C27+C30+C36+C39+C48)</f>
        <v>82126.740000000005</v>
      </c>
      <c r="D10" s="78"/>
      <c r="E10" s="39"/>
    </row>
    <row r="11" spans="1:5" x14ac:dyDescent="0.2">
      <c r="A11" s="99">
        <v>4110</v>
      </c>
      <c r="B11" s="100" t="s">
        <v>219</v>
      </c>
      <c r="C11" s="122">
        <f>SUM(C12:C20)</f>
        <v>0</v>
      </c>
      <c r="D11" s="78"/>
      <c r="E11" s="39"/>
    </row>
    <row r="12" spans="1:5" x14ac:dyDescent="0.2">
      <c r="A12" s="40">
        <v>4111</v>
      </c>
      <c r="B12" s="42" t="s">
        <v>220</v>
      </c>
      <c r="C12" s="123">
        <v>0</v>
      </c>
      <c r="D12" s="78"/>
      <c r="E12" s="39"/>
    </row>
    <row r="13" spans="1:5" x14ac:dyDescent="0.2">
      <c r="A13" s="40">
        <v>4112</v>
      </c>
      <c r="B13" s="42" t="s">
        <v>221</v>
      </c>
      <c r="C13" s="123">
        <v>0</v>
      </c>
      <c r="D13" s="78"/>
      <c r="E13" s="39"/>
    </row>
    <row r="14" spans="1:5" x14ac:dyDescent="0.2">
      <c r="A14" s="40">
        <v>4113</v>
      </c>
      <c r="B14" s="42" t="s">
        <v>222</v>
      </c>
      <c r="C14" s="123">
        <v>0</v>
      </c>
      <c r="D14" s="78"/>
      <c r="E14" s="39"/>
    </row>
    <row r="15" spans="1:5" x14ac:dyDescent="0.2">
      <c r="A15" s="40">
        <v>4114</v>
      </c>
      <c r="B15" s="42" t="s">
        <v>223</v>
      </c>
      <c r="C15" s="123">
        <v>0</v>
      </c>
      <c r="D15" s="78"/>
      <c r="E15" s="39"/>
    </row>
    <row r="16" spans="1:5" x14ac:dyDescent="0.2">
      <c r="A16" s="40">
        <v>4115</v>
      </c>
      <c r="B16" s="42" t="s">
        <v>224</v>
      </c>
      <c r="C16" s="123">
        <v>0</v>
      </c>
      <c r="D16" s="78"/>
      <c r="E16" s="39"/>
    </row>
    <row r="17" spans="1:5" x14ac:dyDescent="0.2">
      <c r="A17" s="40">
        <v>4116</v>
      </c>
      <c r="B17" s="42" t="s">
        <v>225</v>
      </c>
      <c r="C17" s="123">
        <v>0</v>
      </c>
      <c r="D17" s="78"/>
      <c r="E17" s="39"/>
    </row>
    <row r="18" spans="1:5" x14ac:dyDescent="0.2">
      <c r="A18" s="40">
        <v>4117</v>
      </c>
      <c r="B18" s="42" t="s">
        <v>226</v>
      </c>
      <c r="C18" s="123">
        <v>0</v>
      </c>
      <c r="D18" s="78"/>
      <c r="E18" s="39"/>
    </row>
    <row r="19" spans="1:5" ht="20.399999999999999" x14ac:dyDescent="0.2">
      <c r="A19" s="40">
        <v>4118</v>
      </c>
      <c r="B19" s="42" t="s">
        <v>405</v>
      </c>
      <c r="C19" s="123">
        <v>0</v>
      </c>
      <c r="D19" s="78"/>
      <c r="E19" s="39"/>
    </row>
    <row r="20" spans="1:5" x14ac:dyDescent="0.2">
      <c r="A20" s="40">
        <v>4119</v>
      </c>
      <c r="B20" s="42" t="s">
        <v>227</v>
      </c>
      <c r="C20" s="123">
        <v>0</v>
      </c>
      <c r="D20" s="78"/>
      <c r="E20" s="39"/>
    </row>
    <row r="21" spans="1:5" x14ac:dyDescent="0.2">
      <c r="A21" s="99">
        <v>4120</v>
      </c>
      <c r="B21" s="100" t="s">
        <v>228</v>
      </c>
      <c r="C21" s="122">
        <f>SUM(C22:C26)</f>
        <v>0</v>
      </c>
      <c r="D21" s="78"/>
      <c r="E21" s="39"/>
    </row>
    <row r="22" spans="1:5" x14ac:dyDescent="0.2">
      <c r="A22" s="40">
        <v>4121</v>
      </c>
      <c r="B22" s="42" t="s">
        <v>229</v>
      </c>
      <c r="C22" s="123">
        <v>0</v>
      </c>
      <c r="D22" s="78"/>
      <c r="E22" s="39"/>
    </row>
    <row r="23" spans="1:5" x14ac:dyDescent="0.2">
      <c r="A23" s="40">
        <v>4122</v>
      </c>
      <c r="B23" s="42" t="s">
        <v>406</v>
      </c>
      <c r="C23" s="123">
        <v>0</v>
      </c>
      <c r="D23" s="78"/>
      <c r="E23" s="39"/>
    </row>
    <row r="24" spans="1:5" x14ac:dyDescent="0.2">
      <c r="A24" s="40">
        <v>4123</v>
      </c>
      <c r="B24" s="42" t="s">
        <v>230</v>
      </c>
      <c r="C24" s="123">
        <v>0</v>
      </c>
      <c r="D24" s="78"/>
      <c r="E24" s="39"/>
    </row>
    <row r="25" spans="1:5" x14ac:dyDescent="0.2">
      <c r="A25" s="40">
        <v>4124</v>
      </c>
      <c r="B25" s="42" t="s">
        <v>231</v>
      </c>
      <c r="C25" s="123">
        <v>0</v>
      </c>
      <c r="D25" s="78"/>
      <c r="E25" s="39"/>
    </row>
    <row r="26" spans="1:5" x14ac:dyDescent="0.2">
      <c r="A26" s="40">
        <v>4129</v>
      </c>
      <c r="B26" s="42" t="s">
        <v>232</v>
      </c>
      <c r="C26" s="123">
        <v>0</v>
      </c>
      <c r="D26" s="78"/>
      <c r="E26" s="39"/>
    </row>
    <row r="27" spans="1:5" x14ac:dyDescent="0.2">
      <c r="A27" s="99">
        <v>4130</v>
      </c>
      <c r="B27" s="100" t="s">
        <v>233</v>
      </c>
      <c r="C27" s="122">
        <f>SUM(C28:C29)</f>
        <v>0</v>
      </c>
      <c r="D27" s="78"/>
      <c r="E27" s="39"/>
    </row>
    <row r="28" spans="1:5" x14ac:dyDescent="0.2">
      <c r="A28" s="40">
        <v>4131</v>
      </c>
      <c r="B28" s="42" t="s">
        <v>234</v>
      </c>
      <c r="C28" s="123">
        <v>0</v>
      </c>
      <c r="D28" s="78"/>
      <c r="E28" s="39"/>
    </row>
    <row r="29" spans="1:5" ht="30.6" x14ac:dyDescent="0.2">
      <c r="A29" s="40">
        <v>4132</v>
      </c>
      <c r="B29" s="42" t="s">
        <v>407</v>
      </c>
      <c r="C29" s="123">
        <v>0</v>
      </c>
      <c r="D29" s="78"/>
      <c r="E29" s="39"/>
    </row>
    <row r="30" spans="1:5" x14ac:dyDescent="0.2">
      <c r="A30" s="99">
        <v>4140</v>
      </c>
      <c r="B30" s="100" t="s">
        <v>235</v>
      </c>
      <c r="C30" s="122">
        <f>SUM(C31:C35)</f>
        <v>0</v>
      </c>
      <c r="D30" s="78"/>
      <c r="E30" s="39"/>
    </row>
    <row r="31" spans="1:5" ht="20.399999999999999" x14ac:dyDescent="0.2">
      <c r="A31" s="40">
        <v>4141</v>
      </c>
      <c r="B31" s="42" t="s">
        <v>236</v>
      </c>
      <c r="C31" s="123">
        <v>0</v>
      </c>
      <c r="D31" s="78"/>
      <c r="E31" s="39"/>
    </row>
    <row r="32" spans="1:5" x14ac:dyDescent="0.2">
      <c r="A32" s="40">
        <v>4143</v>
      </c>
      <c r="B32" s="42" t="s">
        <v>237</v>
      </c>
      <c r="C32" s="123">
        <v>0</v>
      </c>
      <c r="D32" s="78"/>
      <c r="E32" s="39"/>
    </row>
    <row r="33" spans="1:5" x14ac:dyDescent="0.2">
      <c r="A33" s="40">
        <v>4144</v>
      </c>
      <c r="B33" s="42" t="s">
        <v>238</v>
      </c>
      <c r="C33" s="123">
        <v>0</v>
      </c>
      <c r="D33" s="78"/>
      <c r="E33" s="39"/>
    </row>
    <row r="34" spans="1:5" ht="20.399999999999999" x14ac:dyDescent="0.2">
      <c r="A34" s="40">
        <v>4145</v>
      </c>
      <c r="B34" s="42" t="s">
        <v>408</v>
      </c>
      <c r="C34" s="123">
        <v>0</v>
      </c>
      <c r="D34" s="78"/>
      <c r="E34" s="39"/>
    </row>
    <row r="35" spans="1:5" x14ac:dyDescent="0.2">
      <c r="A35" s="40">
        <v>4149</v>
      </c>
      <c r="B35" s="42" t="s">
        <v>239</v>
      </c>
      <c r="C35" s="123">
        <v>0</v>
      </c>
      <c r="D35" s="78"/>
      <c r="E35" s="39"/>
    </row>
    <row r="36" spans="1:5" x14ac:dyDescent="0.2">
      <c r="A36" s="99">
        <v>4150</v>
      </c>
      <c r="B36" s="100" t="s">
        <v>409</v>
      </c>
      <c r="C36" s="122">
        <f>SUM(C37:C38)</f>
        <v>0</v>
      </c>
      <c r="D36" s="78"/>
      <c r="E36" s="39"/>
    </row>
    <row r="37" spans="1:5" x14ac:dyDescent="0.2">
      <c r="A37" s="40">
        <v>4151</v>
      </c>
      <c r="B37" s="42" t="s">
        <v>409</v>
      </c>
      <c r="C37" s="123">
        <v>0</v>
      </c>
      <c r="D37" s="78"/>
      <c r="E37" s="39"/>
    </row>
    <row r="38" spans="1:5" ht="20.399999999999999" x14ac:dyDescent="0.2">
      <c r="A38" s="40">
        <v>4154</v>
      </c>
      <c r="B38" s="42" t="s">
        <v>410</v>
      </c>
      <c r="C38" s="123">
        <v>0</v>
      </c>
      <c r="D38" s="78"/>
      <c r="E38" s="39"/>
    </row>
    <row r="39" spans="1:5" x14ac:dyDescent="0.2">
      <c r="A39" s="99">
        <v>4160</v>
      </c>
      <c r="B39" s="100" t="s">
        <v>411</v>
      </c>
      <c r="C39" s="122">
        <f>SUM(C40:C47)</f>
        <v>0</v>
      </c>
      <c r="D39" s="78"/>
      <c r="E39" s="39"/>
    </row>
    <row r="40" spans="1:5" x14ac:dyDescent="0.2">
      <c r="A40" s="40">
        <v>4161</v>
      </c>
      <c r="B40" s="42" t="s">
        <v>240</v>
      </c>
      <c r="C40" s="123">
        <v>0</v>
      </c>
      <c r="D40" s="78"/>
      <c r="E40" s="39"/>
    </row>
    <row r="41" spans="1:5" x14ac:dyDescent="0.2">
      <c r="A41" s="40">
        <v>4162</v>
      </c>
      <c r="B41" s="42" t="s">
        <v>241</v>
      </c>
      <c r="C41" s="123">
        <v>0</v>
      </c>
      <c r="D41" s="78"/>
      <c r="E41" s="39"/>
    </row>
    <row r="42" spans="1:5" x14ac:dyDescent="0.2">
      <c r="A42" s="40">
        <v>4163</v>
      </c>
      <c r="B42" s="42" t="s">
        <v>242</v>
      </c>
      <c r="C42" s="123">
        <v>0</v>
      </c>
      <c r="D42" s="78"/>
      <c r="E42" s="39"/>
    </row>
    <row r="43" spans="1:5" x14ac:dyDescent="0.2">
      <c r="A43" s="40">
        <v>4164</v>
      </c>
      <c r="B43" s="42" t="s">
        <v>243</v>
      </c>
      <c r="C43" s="123">
        <v>0</v>
      </c>
      <c r="D43" s="78"/>
      <c r="E43" s="39"/>
    </row>
    <row r="44" spans="1:5" x14ac:dyDescent="0.2">
      <c r="A44" s="40">
        <v>4165</v>
      </c>
      <c r="B44" s="42" t="s">
        <v>244</v>
      </c>
      <c r="C44" s="123">
        <v>0</v>
      </c>
      <c r="D44" s="78"/>
      <c r="E44" s="39"/>
    </row>
    <row r="45" spans="1:5" ht="30.6" x14ac:dyDescent="0.2">
      <c r="A45" s="40">
        <v>4166</v>
      </c>
      <c r="B45" s="42" t="s">
        <v>412</v>
      </c>
      <c r="C45" s="123">
        <v>0</v>
      </c>
      <c r="D45" s="78"/>
      <c r="E45" s="39"/>
    </row>
    <row r="46" spans="1:5" x14ac:dyDescent="0.2">
      <c r="A46" s="40">
        <v>4168</v>
      </c>
      <c r="B46" s="42" t="s">
        <v>245</v>
      </c>
      <c r="C46" s="123">
        <v>0</v>
      </c>
      <c r="D46" s="78"/>
      <c r="E46" s="39"/>
    </row>
    <row r="47" spans="1:5" x14ac:dyDescent="0.2">
      <c r="A47" s="40">
        <v>4169</v>
      </c>
      <c r="B47" s="42" t="s">
        <v>246</v>
      </c>
      <c r="C47" s="123">
        <v>0</v>
      </c>
      <c r="D47" s="78"/>
      <c r="E47" s="39"/>
    </row>
    <row r="48" spans="1:5" x14ac:dyDescent="0.2">
      <c r="A48" s="99">
        <v>4170</v>
      </c>
      <c r="B48" s="100" t="s">
        <v>489</v>
      </c>
      <c r="C48" s="122">
        <f>SUM(C49:C56)</f>
        <v>82126.740000000005</v>
      </c>
      <c r="D48" s="78"/>
      <c r="E48" s="39"/>
    </row>
    <row r="49" spans="1:5" ht="20.399999999999999" x14ac:dyDescent="0.2">
      <c r="A49" s="40">
        <v>4171</v>
      </c>
      <c r="B49" s="42" t="s">
        <v>413</v>
      </c>
      <c r="C49" s="123">
        <v>0</v>
      </c>
      <c r="D49" s="78"/>
      <c r="E49" s="39"/>
    </row>
    <row r="50" spans="1:5" ht="20.399999999999999" x14ac:dyDescent="0.2">
      <c r="A50" s="40">
        <v>4172</v>
      </c>
      <c r="B50" s="42" t="s">
        <v>414</v>
      </c>
      <c r="C50" s="123">
        <v>0</v>
      </c>
      <c r="D50" s="78"/>
      <c r="E50" s="39"/>
    </row>
    <row r="51" spans="1:5" ht="20.399999999999999" x14ac:dyDescent="0.2">
      <c r="A51" s="40">
        <v>4173</v>
      </c>
      <c r="B51" s="42" t="s">
        <v>415</v>
      </c>
      <c r="C51" s="123">
        <v>82126.740000000005</v>
      </c>
      <c r="D51" s="78"/>
      <c r="E51" s="39"/>
    </row>
    <row r="52" spans="1:5" ht="30.6" x14ac:dyDescent="0.2">
      <c r="A52" s="40">
        <v>4174</v>
      </c>
      <c r="B52" s="42" t="s">
        <v>416</v>
      </c>
      <c r="C52" s="123">
        <v>0</v>
      </c>
      <c r="D52" s="78"/>
      <c r="E52" s="39"/>
    </row>
    <row r="53" spans="1:5" ht="30.6" x14ac:dyDescent="0.2">
      <c r="A53" s="40">
        <v>4175</v>
      </c>
      <c r="B53" s="42" t="s">
        <v>417</v>
      </c>
      <c r="C53" s="123">
        <v>0</v>
      </c>
      <c r="D53" s="78"/>
      <c r="E53" s="39"/>
    </row>
    <row r="54" spans="1:5" ht="30.6" x14ac:dyDescent="0.2">
      <c r="A54" s="40">
        <v>4176</v>
      </c>
      <c r="B54" s="42" t="s">
        <v>418</v>
      </c>
      <c r="C54" s="123">
        <v>0</v>
      </c>
      <c r="D54" s="78"/>
      <c r="E54" s="39"/>
    </row>
    <row r="55" spans="1:5" ht="20.399999999999999" x14ac:dyDescent="0.2">
      <c r="A55" s="40">
        <v>4177</v>
      </c>
      <c r="B55" s="42" t="s">
        <v>419</v>
      </c>
      <c r="C55" s="123">
        <v>0</v>
      </c>
      <c r="D55" s="78"/>
      <c r="E55" s="39"/>
    </row>
    <row r="56" spans="1:5" ht="20.399999999999999" x14ac:dyDescent="0.2">
      <c r="A56" s="40">
        <v>4178</v>
      </c>
      <c r="B56" s="42" t="s">
        <v>420</v>
      </c>
      <c r="C56" s="123">
        <v>0</v>
      </c>
      <c r="D56" s="78"/>
      <c r="E56" s="39"/>
    </row>
    <row r="57" spans="1:5" ht="40.799999999999997" x14ac:dyDescent="0.2">
      <c r="A57" s="99">
        <v>4200</v>
      </c>
      <c r="B57" s="100" t="s">
        <v>421</v>
      </c>
      <c r="C57" s="122">
        <f>+C58+C64</f>
        <v>3152568.01</v>
      </c>
      <c r="D57" s="78"/>
      <c r="E57" s="39"/>
    </row>
    <row r="58" spans="1:5" ht="20.399999999999999" x14ac:dyDescent="0.2">
      <c r="A58" s="99">
        <v>4210</v>
      </c>
      <c r="B58" s="100" t="s">
        <v>422</v>
      </c>
      <c r="C58" s="122">
        <f>SUM(C59:C63)</f>
        <v>0</v>
      </c>
      <c r="D58" s="78"/>
      <c r="E58" s="39"/>
    </row>
    <row r="59" spans="1:5" x14ac:dyDescent="0.2">
      <c r="A59" s="40">
        <v>4211</v>
      </c>
      <c r="B59" s="42" t="s">
        <v>247</v>
      </c>
      <c r="C59" s="123">
        <v>0</v>
      </c>
      <c r="D59" s="78"/>
      <c r="E59" s="39"/>
    </row>
    <row r="60" spans="1:5" x14ac:dyDescent="0.2">
      <c r="A60" s="40">
        <v>4212</v>
      </c>
      <c r="B60" s="42" t="s">
        <v>248</v>
      </c>
      <c r="C60" s="123">
        <v>0</v>
      </c>
      <c r="D60" s="78"/>
      <c r="E60" s="39"/>
    </row>
    <row r="61" spans="1:5" x14ac:dyDescent="0.2">
      <c r="A61" s="40">
        <v>4213</v>
      </c>
      <c r="B61" s="42" t="s">
        <v>249</v>
      </c>
      <c r="C61" s="123">
        <v>0</v>
      </c>
      <c r="D61" s="78"/>
      <c r="E61" s="39"/>
    </row>
    <row r="62" spans="1:5" x14ac:dyDescent="0.2">
      <c r="A62" s="40">
        <v>4214</v>
      </c>
      <c r="B62" s="42" t="s">
        <v>423</v>
      </c>
      <c r="C62" s="123">
        <v>0</v>
      </c>
      <c r="D62" s="78"/>
      <c r="E62" s="39"/>
    </row>
    <row r="63" spans="1:5" x14ac:dyDescent="0.2">
      <c r="A63" s="40">
        <v>4215</v>
      </c>
      <c r="B63" s="42" t="s">
        <v>424</v>
      </c>
      <c r="C63" s="123">
        <v>0</v>
      </c>
      <c r="D63" s="78"/>
      <c r="E63" s="39"/>
    </row>
    <row r="64" spans="1:5" x14ac:dyDescent="0.2">
      <c r="A64" s="99">
        <v>4220</v>
      </c>
      <c r="B64" s="100" t="s">
        <v>250</v>
      </c>
      <c r="C64" s="122">
        <f>SUM(C65:C68)</f>
        <v>3152568.01</v>
      </c>
      <c r="D64" s="78"/>
      <c r="E64" s="39"/>
    </row>
    <row r="65" spans="1:5" x14ac:dyDescent="0.2">
      <c r="A65" s="40">
        <v>4221</v>
      </c>
      <c r="B65" s="42" t="s">
        <v>251</v>
      </c>
      <c r="C65" s="123">
        <v>3152568.01</v>
      </c>
      <c r="D65" s="78"/>
      <c r="E65" s="39"/>
    </row>
    <row r="66" spans="1:5" x14ac:dyDescent="0.2">
      <c r="A66" s="40">
        <v>4223</v>
      </c>
      <c r="B66" s="42" t="s">
        <v>252</v>
      </c>
      <c r="C66" s="123">
        <v>0</v>
      </c>
      <c r="D66" s="78"/>
      <c r="E66" s="39"/>
    </row>
    <row r="67" spans="1:5" x14ac:dyDescent="0.2">
      <c r="A67" s="40">
        <v>4225</v>
      </c>
      <c r="B67" s="42" t="s">
        <v>254</v>
      </c>
      <c r="C67" s="123">
        <v>0</v>
      </c>
      <c r="D67" s="78"/>
      <c r="E67" s="39"/>
    </row>
    <row r="68" spans="1:5" ht="20.399999999999999" x14ac:dyDescent="0.2">
      <c r="A68" s="40">
        <v>4227</v>
      </c>
      <c r="B68" s="42" t="s">
        <v>425</v>
      </c>
      <c r="C68" s="123">
        <v>0</v>
      </c>
      <c r="D68" s="78"/>
      <c r="E68" s="39"/>
    </row>
    <row r="69" spans="1:5" x14ac:dyDescent="0.2">
      <c r="A69" s="101">
        <v>4300</v>
      </c>
      <c r="B69" s="100" t="s">
        <v>255</v>
      </c>
      <c r="C69" s="122">
        <f>C70+C73+C79+C81+C83</f>
        <v>395131.45</v>
      </c>
      <c r="D69" s="41"/>
      <c r="E69" s="41"/>
    </row>
    <row r="70" spans="1:5" x14ac:dyDescent="0.2">
      <c r="A70" s="101">
        <v>4310</v>
      </c>
      <c r="B70" s="100" t="s">
        <v>256</v>
      </c>
      <c r="C70" s="122">
        <f>SUM(C71:C72)</f>
        <v>0</v>
      </c>
      <c r="D70" s="41"/>
      <c r="E70" s="41"/>
    </row>
    <row r="71" spans="1:5" x14ac:dyDescent="0.2">
      <c r="A71" s="43">
        <v>4311</v>
      </c>
      <c r="B71" s="42" t="s">
        <v>426</v>
      </c>
      <c r="C71" s="123">
        <v>0</v>
      </c>
      <c r="D71" s="41"/>
      <c r="E71" s="41"/>
    </row>
    <row r="72" spans="1:5" x14ac:dyDescent="0.2">
      <c r="A72" s="43">
        <v>4319</v>
      </c>
      <c r="B72" s="42" t="s">
        <v>257</v>
      </c>
      <c r="C72" s="123">
        <v>0</v>
      </c>
      <c r="D72" s="41"/>
      <c r="E72" s="41"/>
    </row>
    <row r="73" spans="1:5" x14ac:dyDescent="0.2">
      <c r="A73" s="101">
        <v>4320</v>
      </c>
      <c r="B73" s="100" t="s">
        <v>258</v>
      </c>
      <c r="C73" s="122">
        <f>SUM(C74:C78)</f>
        <v>0</v>
      </c>
      <c r="D73" s="41"/>
      <c r="E73" s="41"/>
    </row>
    <row r="74" spans="1:5" x14ac:dyDescent="0.2">
      <c r="A74" s="43">
        <v>4321</v>
      </c>
      <c r="B74" s="42" t="s">
        <v>259</v>
      </c>
      <c r="C74" s="123">
        <v>0</v>
      </c>
      <c r="D74" s="41"/>
      <c r="E74" s="41"/>
    </row>
    <row r="75" spans="1:5" x14ac:dyDescent="0.2">
      <c r="A75" s="43">
        <v>4322</v>
      </c>
      <c r="B75" s="42" t="s">
        <v>260</v>
      </c>
      <c r="C75" s="123">
        <v>0</v>
      </c>
      <c r="D75" s="41"/>
      <c r="E75" s="41"/>
    </row>
    <row r="76" spans="1:5" ht="20.399999999999999" x14ac:dyDescent="0.2">
      <c r="A76" s="43">
        <v>4323</v>
      </c>
      <c r="B76" s="42" t="s">
        <v>261</v>
      </c>
      <c r="C76" s="123">
        <v>0</v>
      </c>
      <c r="D76" s="41"/>
      <c r="E76" s="41"/>
    </row>
    <row r="77" spans="1:5" ht="20.399999999999999" x14ac:dyDescent="0.2">
      <c r="A77" s="43">
        <v>4324</v>
      </c>
      <c r="B77" s="42" t="s">
        <v>262</v>
      </c>
      <c r="C77" s="123">
        <v>0</v>
      </c>
      <c r="D77" s="41"/>
      <c r="E77" s="41"/>
    </row>
    <row r="78" spans="1:5" ht="20.399999999999999" x14ac:dyDescent="0.2">
      <c r="A78" s="43">
        <v>4325</v>
      </c>
      <c r="B78" s="42" t="s">
        <v>263</v>
      </c>
      <c r="C78" s="123">
        <v>0</v>
      </c>
      <c r="D78" s="41"/>
      <c r="E78" s="41"/>
    </row>
    <row r="79" spans="1:5" ht="20.399999999999999" x14ac:dyDescent="0.2">
      <c r="A79" s="101">
        <v>4330</v>
      </c>
      <c r="B79" s="100" t="s">
        <v>264</v>
      </c>
      <c r="C79" s="122">
        <f>SUM(C80)</f>
        <v>0</v>
      </c>
      <c r="D79" s="41"/>
      <c r="E79" s="41"/>
    </row>
    <row r="80" spans="1:5" ht="20.399999999999999" x14ac:dyDescent="0.2">
      <c r="A80" s="43">
        <v>4331</v>
      </c>
      <c r="B80" s="42" t="s">
        <v>264</v>
      </c>
      <c r="C80" s="123">
        <v>0</v>
      </c>
      <c r="D80" s="41"/>
      <c r="E80" s="41"/>
    </row>
    <row r="81" spans="1:5" x14ac:dyDescent="0.2">
      <c r="A81" s="101">
        <v>4340</v>
      </c>
      <c r="B81" s="100" t="s">
        <v>265</v>
      </c>
      <c r="C81" s="122">
        <f>SUM(C82)</f>
        <v>0</v>
      </c>
      <c r="D81" s="41"/>
      <c r="E81" s="41"/>
    </row>
    <row r="82" spans="1:5" x14ac:dyDescent="0.2">
      <c r="A82" s="43">
        <v>4341</v>
      </c>
      <c r="B82" s="42" t="s">
        <v>265</v>
      </c>
      <c r="C82" s="123">
        <v>0</v>
      </c>
      <c r="D82" s="41"/>
      <c r="E82" s="41"/>
    </row>
    <row r="83" spans="1:5" x14ac:dyDescent="0.2">
      <c r="A83" s="101">
        <v>4390</v>
      </c>
      <c r="B83" s="100" t="s">
        <v>266</v>
      </c>
      <c r="C83" s="122">
        <f>SUM(C84:C90)</f>
        <v>395131.45</v>
      </c>
      <c r="D83" s="41"/>
      <c r="E83" s="41"/>
    </row>
    <row r="84" spans="1:5" x14ac:dyDescent="0.2">
      <c r="A84" s="43">
        <v>4392</v>
      </c>
      <c r="B84" s="42" t="s">
        <v>267</v>
      </c>
      <c r="C84" s="123">
        <v>0</v>
      </c>
      <c r="D84" s="41"/>
      <c r="E84" s="41"/>
    </row>
    <row r="85" spans="1:5" x14ac:dyDescent="0.2">
      <c r="A85" s="43">
        <v>4393</v>
      </c>
      <c r="B85" s="42" t="s">
        <v>427</v>
      </c>
      <c r="C85" s="123">
        <v>0</v>
      </c>
      <c r="D85" s="41"/>
      <c r="E85" s="41"/>
    </row>
    <row r="86" spans="1:5" x14ac:dyDescent="0.2">
      <c r="A86" s="43">
        <v>4394</v>
      </c>
      <c r="B86" s="42" t="s">
        <v>268</v>
      </c>
      <c r="C86" s="123">
        <v>0</v>
      </c>
      <c r="D86" s="41"/>
      <c r="E86" s="41"/>
    </row>
    <row r="87" spans="1:5" x14ac:dyDescent="0.2">
      <c r="A87" s="43">
        <v>4395</v>
      </c>
      <c r="B87" s="42" t="s">
        <v>269</v>
      </c>
      <c r="C87" s="123">
        <v>0</v>
      </c>
      <c r="D87" s="41"/>
      <c r="E87" s="41"/>
    </row>
    <row r="88" spans="1:5" x14ac:dyDescent="0.2">
      <c r="A88" s="43">
        <v>4396</v>
      </c>
      <c r="B88" s="42" t="s">
        <v>270</v>
      </c>
      <c r="C88" s="123">
        <v>0</v>
      </c>
      <c r="D88" s="41"/>
      <c r="E88" s="41"/>
    </row>
    <row r="89" spans="1:5" x14ac:dyDescent="0.2">
      <c r="A89" s="43">
        <v>4397</v>
      </c>
      <c r="B89" s="42" t="s">
        <v>428</v>
      </c>
      <c r="C89" s="123">
        <v>0</v>
      </c>
      <c r="D89" s="41"/>
      <c r="E89" s="41"/>
    </row>
    <row r="90" spans="1:5" x14ac:dyDescent="0.2">
      <c r="A90" s="43">
        <v>4399</v>
      </c>
      <c r="B90" s="42" t="s">
        <v>266</v>
      </c>
      <c r="C90" s="123">
        <v>395131.45</v>
      </c>
      <c r="D90" s="41"/>
      <c r="E90" s="41"/>
    </row>
    <row r="91" spans="1:5" x14ac:dyDescent="0.2">
      <c r="A91" s="39"/>
      <c r="B91" s="143"/>
      <c r="C91" s="124"/>
      <c r="D91" s="39"/>
      <c r="E91" s="39"/>
    </row>
    <row r="92" spans="1:5" x14ac:dyDescent="0.2">
      <c r="A92" s="37" t="s">
        <v>550</v>
      </c>
      <c r="B92" s="144"/>
      <c r="C92" s="37"/>
      <c r="D92" s="37"/>
      <c r="E92" s="37"/>
    </row>
    <row r="93" spans="1:5" x14ac:dyDescent="0.2">
      <c r="A93" s="38" t="s">
        <v>86</v>
      </c>
      <c r="B93" s="145" t="s">
        <v>83</v>
      </c>
      <c r="C93" s="38" t="s">
        <v>84</v>
      </c>
      <c r="D93" s="38" t="s">
        <v>271</v>
      </c>
      <c r="E93" s="38" t="s">
        <v>586</v>
      </c>
    </row>
    <row r="94" spans="1:5" x14ac:dyDescent="0.2">
      <c r="A94" s="101">
        <v>5000</v>
      </c>
      <c r="B94" s="100" t="s">
        <v>272</v>
      </c>
      <c r="C94" s="122">
        <f>C95+C123+C156+C166+C181+C210</f>
        <v>1646106.22</v>
      </c>
      <c r="D94" s="10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1">
        <v>5100</v>
      </c>
      <c r="B95" s="100" t="s">
        <v>273</v>
      </c>
      <c r="C95" s="122">
        <f>C96+C103+C113</f>
        <v>1646106.22</v>
      </c>
      <c r="D95" s="102">
        <f>C95/$C$94</f>
        <v>1</v>
      </c>
      <c r="E95" s="41"/>
    </row>
    <row r="96" spans="1:5" x14ac:dyDescent="0.2">
      <c r="A96" s="101">
        <v>5110</v>
      </c>
      <c r="B96" s="100" t="s">
        <v>274</v>
      </c>
      <c r="C96" s="122">
        <f>SUM(C97:C102)</f>
        <v>1646106.22</v>
      </c>
      <c r="D96" s="102">
        <f t="shared" ref="D96:D159" si="0">C96/$C$94</f>
        <v>1</v>
      </c>
      <c r="E96" s="41"/>
    </row>
    <row r="97" spans="1:5" x14ac:dyDescent="0.2">
      <c r="A97" s="43">
        <v>5111</v>
      </c>
      <c r="B97" s="42" t="s">
        <v>275</v>
      </c>
      <c r="C97" s="123">
        <v>1475035.99</v>
      </c>
      <c r="D97" s="44">
        <f t="shared" si="0"/>
        <v>0.89607582553208509</v>
      </c>
      <c r="E97" s="41"/>
    </row>
    <row r="98" spans="1:5" x14ac:dyDescent="0.2">
      <c r="A98" s="43">
        <v>5112</v>
      </c>
      <c r="B98" s="42" t="s">
        <v>276</v>
      </c>
      <c r="C98" s="123">
        <v>113185.5</v>
      </c>
      <c r="D98" s="44">
        <f t="shared" si="0"/>
        <v>6.875953606444668E-2</v>
      </c>
      <c r="E98" s="41"/>
    </row>
    <row r="99" spans="1:5" x14ac:dyDescent="0.2">
      <c r="A99" s="43">
        <v>5113</v>
      </c>
      <c r="B99" s="42" t="s">
        <v>277</v>
      </c>
      <c r="C99" s="123">
        <v>57884.73</v>
      </c>
      <c r="D99" s="44">
        <f t="shared" si="0"/>
        <v>3.5164638403468278E-2</v>
      </c>
      <c r="E99" s="41"/>
    </row>
    <row r="100" spans="1:5" x14ac:dyDescent="0.2">
      <c r="A100" s="43">
        <v>5114</v>
      </c>
      <c r="B100" s="42" t="s">
        <v>278</v>
      </c>
      <c r="C100" s="123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2" t="s">
        <v>279</v>
      </c>
      <c r="C101" s="123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2" t="s">
        <v>280</v>
      </c>
      <c r="C102" s="123">
        <v>0</v>
      </c>
      <c r="D102" s="44">
        <f t="shared" si="0"/>
        <v>0</v>
      </c>
      <c r="E102" s="41"/>
    </row>
    <row r="103" spans="1:5" x14ac:dyDescent="0.2">
      <c r="A103" s="101">
        <v>5120</v>
      </c>
      <c r="B103" s="100" t="s">
        <v>281</v>
      </c>
      <c r="C103" s="122">
        <f>SUM(C104:C112)</f>
        <v>0</v>
      </c>
      <c r="D103" s="102">
        <f t="shared" si="0"/>
        <v>0</v>
      </c>
      <c r="E103" s="41"/>
    </row>
    <row r="104" spans="1:5" x14ac:dyDescent="0.2">
      <c r="A104" s="43">
        <v>5121</v>
      </c>
      <c r="B104" s="42" t="s">
        <v>282</v>
      </c>
      <c r="C104" s="123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2" t="s">
        <v>283</v>
      </c>
      <c r="C105" s="123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2" t="s">
        <v>284</v>
      </c>
      <c r="C106" s="123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2" t="s">
        <v>285</v>
      </c>
      <c r="C107" s="123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2" t="s">
        <v>286</v>
      </c>
      <c r="C108" s="123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2" t="s">
        <v>287</v>
      </c>
      <c r="C109" s="123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2" t="s">
        <v>288</v>
      </c>
      <c r="C110" s="123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2" t="s">
        <v>289</v>
      </c>
      <c r="C111" s="123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2" t="s">
        <v>290</v>
      </c>
      <c r="C112" s="123">
        <v>0</v>
      </c>
      <c r="D112" s="44">
        <f t="shared" si="0"/>
        <v>0</v>
      </c>
      <c r="E112" s="41"/>
    </row>
    <row r="113" spans="1:5" x14ac:dyDescent="0.2">
      <c r="A113" s="101">
        <v>5130</v>
      </c>
      <c r="B113" s="100" t="s">
        <v>291</v>
      </c>
      <c r="C113" s="122">
        <f>SUM(C114:C122)</f>
        <v>0</v>
      </c>
      <c r="D113" s="102">
        <f t="shared" si="0"/>
        <v>0</v>
      </c>
      <c r="E113" s="41"/>
    </row>
    <row r="114" spans="1:5" x14ac:dyDescent="0.2">
      <c r="A114" s="43">
        <v>5131</v>
      </c>
      <c r="B114" s="42" t="s">
        <v>292</v>
      </c>
      <c r="C114" s="123">
        <v>0</v>
      </c>
      <c r="D114" s="44">
        <f t="shared" si="0"/>
        <v>0</v>
      </c>
      <c r="E114" s="41"/>
    </row>
    <row r="115" spans="1:5" x14ac:dyDescent="0.2">
      <c r="A115" s="43">
        <v>5132</v>
      </c>
      <c r="B115" s="42" t="s">
        <v>293</v>
      </c>
      <c r="C115" s="123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2" t="s">
        <v>294</v>
      </c>
      <c r="C116" s="123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2" t="s">
        <v>295</v>
      </c>
      <c r="C117" s="123">
        <v>0</v>
      </c>
      <c r="D117" s="44">
        <f t="shared" si="0"/>
        <v>0</v>
      </c>
      <c r="E117" s="41"/>
    </row>
    <row r="118" spans="1:5" x14ac:dyDescent="0.2">
      <c r="A118" s="43">
        <v>5135</v>
      </c>
      <c r="B118" s="42" t="s">
        <v>296</v>
      </c>
      <c r="C118" s="123">
        <v>0</v>
      </c>
      <c r="D118" s="44">
        <f t="shared" si="0"/>
        <v>0</v>
      </c>
      <c r="E118" s="41"/>
    </row>
    <row r="119" spans="1:5" x14ac:dyDescent="0.2">
      <c r="A119" s="43">
        <v>5136</v>
      </c>
      <c r="B119" s="42" t="s">
        <v>297</v>
      </c>
      <c r="C119" s="123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2" t="s">
        <v>298</v>
      </c>
      <c r="C120" s="123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2" t="s">
        <v>299</v>
      </c>
      <c r="C121" s="123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2" t="s">
        <v>300</v>
      </c>
      <c r="C122" s="123">
        <v>0</v>
      </c>
      <c r="D122" s="44">
        <f t="shared" si="0"/>
        <v>0</v>
      </c>
      <c r="E122" s="41"/>
    </row>
    <row r="123" spans="1:5" x14ac:dyDescent="0.2">
      <c r="A123" s="101">
        <v>5200</v>
      </c>
      <c r="B123" s="100" t="s">
        <v>301</v>
      </c>
      <c r="C123" s="122">
        <f>C124+C127+C130+C133+C138+C142+C145+C147+C153</f>
        <v>0</v>
      </c>
      <c r="D123" s="102">
        <f t="shared" si="0"/>
        <v>0</v>
      </c>
      <c r="E123" s="41"/>
    </row>
    <row r="124" spans="1:5" x14ac:dyDescent="0.2">
      <c r="A124" s="101">
        <v>5210</v>
      </c>
      <c r="B124" s="100" t="s">
        <v>302</v>
      </c>
      <c r="C124" s="122">
        <f>SUM(C125:C126)</f>
        <v>0</v>
      </c>
      <c r="D124" s="102">
        <f t="shared" si="0"/>
        <v>0</v>
      </c>
      <c r="E124" s="41"/>
    </row>
    <row r="125" spans="1:5" x14ac:dyDescent="0.2">
      <c r="A125" s="43">
        <v>5211</v>
      </c>
      <c r="B125" s="42" t="s">
        <v>303</v>
      </c>
      <c r="C125" s="123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2" t="s">
        <v>304</v>
      </c>
      <c r="C126" s="123">
        <v>0</v>
      </c>
      <c r="D126" s="44">
        <f t="shared" si="0"/>
        <v>0</v>
      </c>
      <c r="E126" s="41"/>
    </row>
    <row r="127" spans="1:5" x14ac:dyDescent="0.2">
      <c r="A127" s="101">
        <v>5220</v>
      </c>
      <c r="B127" s="100" t="s">
        <v>305</v>
      </c>
      <c r="C127" s="122">
        <f>SUM(C128:C129)</f>
        <v>0</v>
      </c>
      <c r="D127" s="102">
        <f t="shared" si="0"/>
        <v>0</v>
      </c>
      <c r="E127" s="41"/>
    </row>
    <row r="128" spans="1:5" x14ac:dyDescent="0.2">
      <c r="A128" s="43">
        <v>5221</v>
      </c>
      <c r="B128" s="42" t="s">
        <v>306</v>
      </c>
      <c r="C128" s="123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2" t="s">
        <v>307</v>
      </c>
      <c r="C129" s="123">
        <v>0</v>
      </c>
      <c r="D129" s="44">
        <f t="shared" si="0"/>
        <v>0</v>
      </c>
      <c r="E129" s="41"/>
    </row>
    <row r="130" spans="1:5" x14ac:dyDescent="0.2">
      <c r="A130" s="101">
        <v>5230</v>
      </c>
      <c r="B130" s="100" t="s">
        <v>252</v>
      </c>
      <c r="C130" s="122">
        <f>SUM(C131:C132)</f>
        <v>0</v>
      </c>
      <c r="D130" s="102">
        <f t="shared" si="0"/>
        <v>0</v>
      </c>
      <c r="E130" s="41"/>
    </row>
    <row r="131" spans="1:5" x14ac:dyDescent="0.2">
      <c r="A131" s="43">
        <v>5231</v>
      </c>
      <c r="B131" s="42" t="s">
        <v>308</v>
      </c>
      <c r="C131" s="123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2" t="s">
        <v>309</v>
      </c>
      <c r="C132" s="123">
        <v>0</v>
      </c>
      <c r="D132" s="44">
        <f t="shared" si="0"/>
        <v>0</v>
      </c>
      <c r="E132" s="41"/>
    </row>
    <row r="133" spans="1:5" x14ac:dyDescent="0.2">
      <c r="A133" s="101">
        <v>5240</v>
      </c>
      <c r="B133" s="100" t="s">
        <v>253</v>
      </c>
      <c r="C133" s="122">
        <f>SUM(C134:C137)</f>
        <v>0</v>
      </c>
      <c r="D133" s="102">
        <f t="shared" si="0"/>
        <v>0</v>
      </c>
      <c r="E133" s="41"/>
    </row>
    <row r="134" spans="1:5" x14ac:dyDescent="0.2">
      <c r="A134" s="43">
        <v>5241</v>
      </c>
      <c r="B134" s="42" t="s">
        <v>310</v>
      </c>
      <c r="C134" s="123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2" t="s">
        <v>311</v>
      </c>
      <c r="C135" s="123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2" t="s">
        <v>312</v>
      </c>
      <c r="C136" s="123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2" t="s">
        <v>313</v>
      </c>
      <c r="C137" s="123">
        <v>0</v>
      </c>
      <c r="D137" s="44">
        <f t="shared" si="0"/>
        <v>0</v>
      </c>
      <c r="E137" s="41"/>
    </row>
    <row r="138" spans="1:5" x14ac:dyDescent="0.2">
      <c r="A138" s="101">
        <v>5250</v>
      </c>
      <c r="B138" s="100" t="s">
        <v>254</v>
      </c>
      <c r="C138" s="122">
        <f>SUM(C139:C141)</f>
        <v>0</v>
      </c>
      <c r="D138" s="102">
        <f t="shared" si="0"/>
        <v>0</v>
      </c>
      <c r="E138" s="41"/>
    </row>
    <row r="139" spans="1:5" x14ac:dyDescent="0.2">
      <c r="A139" s="43">
        <v>5251</v>
      </c>
      <c r="B139" s="42" t="s">
        <v>314</v>
      </c>
      <c r="C139" s="123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2" t="s">
        <v>315</v>
      </c>
      <c r="C140" s="123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2" t="s">
        <v>316</v>
      </c>
      <c r="C141" s="123">
        <v>0</v>
      </c>
      <c r="D141" s="44">
        <f t="shared" si="0"/>
        <v>0</v>
      </c>
      <c r="E141" s="41"/>
    </row>
    <row r="142" spans="1:5" x14ac:dyDescent="0.2">
      <c r="A142" s="101">
        <v>5260</v>
      </c>
      <c r="B142" s="100" t="s">
        <v>317</v>
      </c>
      <c r="C142" s="122">
        <f>SUM(C143:C144)</f>
        <v>0</v>
      </c>
      <c r="D142" s="102">
        <f t="shared" si="0"/>
        <v>0</v>
      </c>
      <c r="E142" s="41"/>
    </row>
    <row r="143" spans="1:5" x14ac:dyDescent="0.2">
      <c r="A143" s="43">
        <v>5261</v>
      </c>
      <c r="B143" s="42" t="s">
        <v>318</v>
      </c>
      <c r="C143" s="123">
        <v>0</v>
      </c>
      <c r="D143" s="44">
        <f t="shared" si="0"/>
        <v>0</v>
      </c>
      <c r="E143" s="41"/>
    </row>
    <row r="144" spans="1:5" ht="20.399999999999999" x14ac:dyDescent="0.2">
      <c r="A144" s="43">
        <v>5262</v>
      </c>
      <c r="B144" s="42" t="s">
        <v>319</v>
      </c>
      <c r="C144" s="123">
        <v>0</v>
      </c>
      <c r="D144" s="44">
        <f t="shared" si="0"/>
        <v>0</v>
      </c>
      <c r="E144" s="41"/>
    </row>
    <row r="145" spans="1:5" x14ac:dyDescent="0.2">
      <c r="A145" s="101">
        <v>5270</v>
      </c>
      <c r="B145" s="100" t="s">
        <v>320</v>
      </c>
      <c r="C145" s="122">
        <f>SUM(C146)</f>
        <v>0</v>
      </c>
      <c r="D145" s="102">
        <f t="shared" si="0"/>
        <v>0</v>
      </c>
      <c r="E145" s="41"/>
    </row>
    <row r="146" spans="1:5" x14ac:dyDescent="0.2">
      <c r="A146" s="43">
        <v>5271</v>
      </c>
      <c r="B146" s="42" t="s">
        <v>321</v>
      </c>
      <c r="C146" s="123">
        <v>0</v>
      </c>
      <c r="D146" s="44">
        <f t="shared" si="0"/>
        <v>0</v>
      </c>
      <c r="E146" s="41"/>
    </row>
    <row r="147" spans="1:5" x14ac:dyDescent="0.2">
      <c r="A147" s="101">
        <v>5280</v>
      </c>
      <c r="B147" s="100" t="s">
        <v>322</v>
      </c>
      <c r="C147" s="122">
        <f>SUM(C148:C152)</f>
        <v>0</v>
      </c>
      <c r="D147" s="102">
        <f t="shared" si="0"/>
        <v>0</v>
      </c>
      <c r="E147" s="41"/>
    </row>
    <row r="148" spans="1:5" x14ac:dyDescent="0.2">
      <c r="A148" s="43">
        <v>5281</v>
      </c>
      <c r="B148" s="42" t="s">
        <v>323</v>
      </c>
      <c r="C148" s="123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2" t="s">
        <v>324</v>
      </c>
      <c r="C149" s="123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2" t="s">
        <v>325</v>
      </c>
      <c r="C150" s="123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2" t="s">
        <v>326</v>
      </c>
      <c r="C151" s="123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2" t="s">
        <v>327</v>
      </c>
      <c r="C152" s="123">
        <v>0</v>
      </c>
      <c r="D152" s="44">
        <f t="shared" si="0"/>
        <v>0</v>
      </c>
      <c r="E152" s="41"/>
    </row>
    <row r="153" spans="1:5" x14ac:dyDescent="0.2">
      <c r="A153" s="101">
        <v>5290</v>
      </c>
      <c r="B153" s="100" t="s">
        <v>328</v>
      </c>
      <c r="C153" s="122">
        <f>SUM(C154:C155)</f>
        <v>0</v>
      </c>
      <c r="D153" s="102">
        <f t="shared" si="0"/>
        <v>0</v>
      </c>
      <c r="E153" s="41"/>
    </row>
    <row r="154" spans="1:5" ht="20.399999999999999" x14ac:dyDescent="0.2">
      <c r="A154" s="43">
        <v>5291</v>
      </c>
      <c r="B154" s="42" t="s">
        <v>329</v>
      </c>
      <c r="C154" s="123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2" t="s">
        <v>330</v>
      </c>
      <c r="C155" s="123">
        <v>0</v>
      </c>
      <c r="D155" s="44">
        <f t="shared" si="0"/>
        <v>0</v>
      </c>
      <c r="E155" s="41"/>
    </row>
    <row r="156" spans="1:5" x14ac:dyDescent="0.2">
      <c r="A156" s="101">
        <v>5300</v>
      </c>
      <c r="B156" s="100" t="s">
        <v>331</v>
      </c>
      <c r="C156" s="122">
        <f>C157+C160+C163</f>
        <v>0</v>
      </c>
      <c r="D156" s="102">
        <f t="shared" si="0"/>
        <v>0</v>
      </c>
      <c r="E156" s="41"/>
    </row>
    <row r="157" spans="1:5" x14ac:dyDescent="0.2">
      <c r="A157" s="101">
        <v>5310</v>
      </c>
      <c r="B157" s="100" t="s">
        <v>247</v>
      </c>
      <c r="C157" s="122">
        <f>C158+C159</f>
        <v>0</v>
      </c>
      <c r="D157" s="102">
        <f t="shared" si="0"/>
        <v>0</v>
      </c>
      <c r="E157" s="41"/>
    </row>
    <row r="158" spans="1:5" x14ac:dyDescent="0.2">
      <c r="A158" s="43">
        <v>5311</v>
      </c>
      <c r="B158" s="42" t="s">
        <v>332</v>
      </c>
      <c r="C158" s="123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2" t="s">
        <v>333</v>
      </c>
      <c r="C159" s="123">
        <v>0</v>
      </c>
      <c r="D159" s="44">
        <f t="shared" si="0"/>
        <v>0</v>
      </c>
      <c r="E159" s="41"/>
    </row>
    <row r="160" spans="1:5" x14ac:dyDescent="0.2">
      <c r="A160" s="101">
        <v>5320</v>
      </c>
      <c r="B160" s="100" t="s">
        <v>248</v>
      </c>
      <c r="C160" s="122">
        <f>SUM(C161:C162)</f>
        <v>0</v>
      </c>
      <c r="D160" s="102">
        <f t="shared" ref="D160:D212" si="1">C160/$C$94</f>
        <v>0</v>
      </c>
      <c r="E160" s="41"/>
    </row>
    <row r="161" spans="1:5" x14ac:dyDescent="0.2">
      <c r="A161" s="43">
        <v>5321</v>
      </c>
      <c r="B161" s="42" t="s">
        <v>334</v>
      </c>
      <c r="C161" s="123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2" t="s">
        <v>335</v>
      </c>
      <c r="C162" s="123">
        <v>0</v>
      </c>
      <c r="D162" s="44">
        <f t="shared" si="1"/>
        <v>0</v>
      </c>
      <c r="E162" s="41"/>
    </row>
    <row r="163" spans="1:5" x14ac:dyDescent="0.2">
      <c r="A163" s="101">
        <v>5330</v>
      </c>
      <c r="B163" s="100" t="s">
        <v>249</v>
      </c>
      <c r="C163" s="122">
        <f>SUM(C164:C165)</f>
        <v>0</v>
      </c>
      <c r="D163" s="102">
        <f t="shared" si="1"/>
        <v>0</v>
      </c>
      <c r="E163" s="41"/>
    </row>
    <row r="164" spans="1:5" x14ac:dyDescent="0.2">
      <c r="A164" s="43">
        <v>5331</v>
      </c>
      <c r="B164" s="42" t="s">
        <v>336</v>
      </c>
      <c r="C164" s="123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2" t="s">
        <v>337</v>
      </c>
      <c r="C165" s="123">
        <v>0</v>
      </c>
      <c r="D165" s="44">
        <f t="shared" si="1"/>
        <v>0</v>
      </c>
      <c r="E165" s="41"/>
    </row>
    <row r="166" spans="1:5" x14ac:dyDescent="0.2">
      <c r="A166" s="101">
        <v>5400</v>
      </c>
      <c r="B166" s="100" t="s">
        <v>338</v>
      </c>
      <c r="C166" s="122">
        <f>C167+C170+C173+C176+C178</f>
        <v>0</v>
      </c>
      <c r="D166" s="102">
        <f t="shared" si="1"/>
        <v>0</v>
      </c>
      <c r="E166" s="41"/>
    </row>
    <row r="167" spans="1:5" x14ac:dyDescent="0.2">
      <c r="A167" s="101">
        <v>5410</v>
      </c>
      <c r="B167" s="100" t="s">
        <v>339</v>
      </c>
      <c r="C167" s="122">
        <f>SUM(C168:C169)</f>
        <v>0</v>
      </c>
      <c r="D167" s="102">
        <f t="shared" si="1"/>
        <v>0</v>
      </c>
      <c r="E167" s="41"/>
    </row>
    <row r="168" spans="1:5" x14ac:dyDescent="0.2">
      <c r="A168" s="43">
        <v>5411</v>
      </c>
      <c r="B168" s="42" t="s">
        <v>340</v>
      </c>
      <c r="C168" s="123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2" t="s">
        <v>341</v>
      </c>
      <c r="C169" s="123">
        <v>0</v>
      </c>
      <c r="D169" s="44">
        <f t="shared" si="1"/>
        <v>0</v>
      </c>
      <c r="E169" s="41"/>
    </row>
    <row r="170" spans="1:5" x14ac:dyDescent="0.2">
      <c r="A170" s="101">
        <v>5420</v>
      </c>
      <c r="B170" s="100" t="s">
        <v>342</v>
      </c>
      <c r="C170" s="122">
        <f>SUM(C171:C172)</f>
        <v>0</v>
      </c>
      <c r="D170" s="102">
        <f t="shared" si="1"/>
        <v>0</v>
      </c>
      <c r="E170" s="41"/>
    </row>
    <row r="171" spans="1:5" x14ac:dyDescent="0.2">
      <c r="A171" s="43">
        <v>5421</v>
      </c>
      <c r="B171" s="42" t="s">
        <v>343</v>
      </c>
      <c r="C171" s="123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2" t="s">
        <v>344</v>
      </c>
      <c r="C172" s="123">
        <v>0</v>
      </c>
      <c r="D172" s="44">
        <f t="shared" si="1"/>
        <v>0</v>
      </c>
      <c r="E172" s="41"/>
    </row>
    <row r="173" spans="1:5" x14ac:dyDescent="0.2">
      <c r="A173" s="101">
        <v>5430</v>
      </c>
      <c r="B173" s="100" t="s">
        <v>345</v>
      </c>
      <c r="C173" s="122">
        <f>SUM(C174:C175)</f>
        <v>0</v>
      </c>
      <c r="D173" s="102">
        <f t="shared" si="1"/>
        <v>0</v>
      </c>
      <c r="E173" s="41"/>
    </row>
    <row r="174" spans="1:5" x14ac:dyDescent="0.2">
      <c r="A174" s="43">
        <v>5431</v>
      </c>
      <c r="B174" s="42" t="s">
        <v>346</v>
      </c>
      <c r="C174" s="123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2" t="s">
        <v>347</v>
      </c>
      <c r="C175" s="123">
        <v>0</v>
      </c>
      <c r="D175" s="44">
        <f t="shared" si="1"/>
        <v>0</v>
      </c>
      <c r="E175" s="41"/>
    </row>
    <row r="176" spans="1:5" x14ac:dyDescent="0.2">
      <c r="A176" s="101">
        <v>5440</v>
      </c>
      <c r="B176" s="100" t="s">
        <v>348</v>
      </c>
      <c r="C176" s="122">
        <f>SUM(C177)</f>
        <v>0</v>
      </c>
      <c r="D176" s="102">
        <f t="shared" si="1"/>
        <v>0</v>
      </c>
      <c r="E176" s="41"/>
    </row>
    <row r="177" spans="1:5" x14ac:dyDescent="0.2">
      <c r="A177" s="43">
        <v>5441</v>
      </c>
      <c r="B177" s="42" t="s">
        <v>348</v>
      </c>
      <c r="C177" s="123">
        <v>0</v>
      </c>
      <c r="D177" s="44">
        <f t="shared" si="1"/>
        <v>0</v>
      </c>
      <c r="E177" s="41"/>
    </row>
    <row r="178" spans="1:5" x14ac:dyDescent="0.2">
      <c r="A178" s="101">
        <v>5450</v>
      </c>
      <c r="B178" s="100" t="s">
        <v>349</v>
      </c>
      <c r="C178" s="122">
        <f>SUM(C179:C180)</f>
        <v>0</v>
      </c>
      <c r="D178" s="102">
        <f t="shared" si="1"/>
        <v>0</v>
      </c>
      <c r="E178" s="41"/>
    </row>
    <row r="179" spans="1:5" x14ac:dyDescent="0.2">
      <c r="A179" s="43">
        <v>5451</v>
      </c>
      <c r="B179" s="42" t="s">
        <v>350</v>
      </c>
      <c r="C179" s="123">
        <v>0</v>
      </c>
      <c r="D179" s="44">
        <f t="shared" si="1"/>
        <v>0</v>
      </c>
      <c r="E179" s="41"/>
    </row>
    <row r="180" spans="1:5" ht="20.399999999999999" x14ac:dyDescent="0.2">
      <c r="A180" s="43">
        <v>5452</v>
      </c>
      <c r="B180" s="42" t="s">
        <v>351</v>
      </c>
      <c r="C180" s="123">
        <v>0</v>
      </c>
      <c r="D180" s="44">
        <f t="shared" si="1"/>
        <v>0</v>
      </c>
      <c r="E180" s="41"/>
    </row>
    <row r="181" spans="1:5" x14ac:dyDescent="0.2">
      <c r="A181" s="101">
        <v>5500</v>
      </c>
      <c r="B181" s="100" t="s">
        <v>352</v>
      </c>
      <c r="C181" s="122">
        <f>C182+C191+C194+C200</f>
        <v>0</v>
      </c>
      <c r="D181" s="102">
        <f t="shared" si="1"/>
        <v>0</v>
      </c>
      <c r="E181" s="41"/>
    </row>
    <row r="182" spans="1:5" ht="20.399999999999999" x14ac:dyDescent="0.2">
      <c r="A182" s="101">
        <v>5510</v>
      </c>
      <c r="B182" s="100" t="s">
        <v>353</v>
      </c>
      <c r="C182" s="122">
        <f>SUM(C183:C190)</f>
        <v>0</v>
      </c>
      <c r="D182" s="102">
        <f t="shared" si="1"/>
        <v>0</v>
      </c>
      <c r="E182" s="41"/>
    </row>
    <row r="183" spans="1:5" x14ac:dyDescent="0.2">
      <c r="A183" s="43">
        <v>5511</v>
      </c>
      <c r="B183" s="42" t="s">
        <v>354</v>
      </c>
      <c r="C183" s="123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2" t="s">
        <v>355</v>
      </c>
      <c r="C184" s="123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2" t="s">
        <v>356</v>
      </c>
      <c r="C185" s="123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2" t="s">
        <v>357</v>
      </c>
      <c r="C186" s="123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2" t="s">
        <v>358</v>
      </c>
      <c r="C187" s="123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2" t="s">
        <v>359</v>
      </c>
      <c r="C188" s="123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2" t="s">
        <v>360</v>
      </c>
      <c r="C189" s="123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2" t="s">
        <v>41</v>
      </c>
      <c r="C190" s="123">
        <v>0</v>
      </c>
      <c r="D190" s="44">
        <f t="shared" si="1"/>
        <v>0</v>
      </c>
      <c r="E190" s="41"/>
    </row>
    <row r="191" spans="1:5" x14ac:dyDescent="0.2">
      <c r="A191" s="101">
        <v>5520</v>
      </c>
      <c r="B191" s="100" t="s">
        <v>40</v>
      </c>
      <c r="C191" s="122">
        <f>SUM(C192:C193)</f>
        <v>0</v>
      </c>
      <c r="D191" s="102">
        <f t="shared" si="1"/>
        <v>0</v>
      </c>
      <c r="E191" s="41"/>
    </row>
    <row r="192" spans="1:5" x14ac:dyDescent="0.2">
      <c r="A192" s="43">
        <v>5521</v>
      </c>
      <c r="B192" s="42" t="s">
        <v>361</v>
      </c>
      <c r="C192" s="123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2" t="s">
        <v>362</v>
      </c>
      <c r="C193" s="123">
        <v>0</v>
      </c>
      <c r="D193" s="44">
        <f t="shared" si="1"/>
        <v>0</v>
      </c>
      <c r="E193" s="41"/>
    </row>
    <row r="194" spans="1:5" x14ac:dyDescent="0.2">
      <c r="A194" s="101">
        <v>5530</v>
      </c>
      <c r="B194" s="100" t="s">
        <v>363</v>
      </c>
      <c r="C194" s="122">
        <f>SUM(C195:C199)</f>
        <v>0</v>
      </c>
      <c r="D194" s="102">
        <f t="shared" si="1"/>
        <v>0</v>
      </c>
      <c r="E194" s="41"/>
    </row>
    <row r="195" spans="1:5" x14ac:dyDescent="0.2">
      <c r="A195" s="43">
        <v>5531</v>
      </c>
      <c r="B195" s="42" t="s">
        <v>364</v>
      </c>
      <c r="C195" s="123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2" t="s">
        <v>365</v>
      </c>
      <c r="C196" s="123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2" t="s">
        <v>366</v>
      </c>
      <c r="C197" s="123">
        <v>0</v>
      </c>
      <c r="D197" s="44">
        <f t="shared" si="1"/>
        <v>0</v>
      </c>
      <c r="E197" s="41"/>
    </row>
    <row r="198" spans="1:5" ht="20.399999999999999" x14ac:dyDescent="0.2">
      <c r="A198" s="43">
        <v>5534</v>
      </c>
      <c r="B198" s="42" t="s">
        <v>367</v>
      </c>
      <c r="C198" s="123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2" t="s">
        <v>368</v>
      </c>
      <c r="C199" s="123">
        <v>0</v>
      </c>
      <c r="D199" s="44">
        <f t="shared" si="1"/>
        <v>0</v>
      </c>
      <c r="E199" s="41"/>
    </row>
    <row r="200" spans="1:5" x14ac:dyDescent="0.2">
      <c r="A200" s="101">
        <v>5590</v>
      </c>
      <c r="B200" s="100" t="s">
        <v>369</v>
      </c>
      <c r="C200" s="122">
        <f>SUM(C201:C209)</f>
        <v>0</v>
      </c>
      <c r="D200" s="102">
        <f t="shared" si="1"/>
        <v>0</v>
      </c>
      <c r="E200" s="41"/>
    </row>
    <row r="201" spans="1:5" x14ac:dyDescent="0.2">
      <c r="A201" s="43">
        <v>5591</v>
      </c>
      <c r="B201" s="42" t="s">
        <v>370</v>
      </c>
      <c r="C201" s="123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2" t="s">
        <v>371</v>
      </c>
      <c r="C202" s="123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2" t="s">
        <v>372</v>
      </c>
      <c r="C203" s="123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2" t="s">
        <v>429</v>
      </c>
      <c r="C204" s="123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2" t="s">
        <v>374</v>
      </c>
      <c r="C205" s="123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2" t="s">
        <v>269</v>
      </c>
      <c r="C206" s="123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2" t="s">
        <v>375</v>
      </c>
      <c r="C207" s="123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2" t="s">
        <v>430</v>
      </c>
      <c r="C208" s="123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2" t="s">
        <v>376</v>
      </c>
      <c r="C209" s="123">
        <v>0</v>
      </c>
      <c r="D209" s="44">
        <f t="shared" si="1"/>
        <v>0</v>
      </c>
      <c r="E209" s="41"/>
    </row>
    <row r="210" spans="1:5" x14ac:dyDescent="0.2">
      <c r="A210" s="101">
        <v>5600</v>
      </c>
      <c r="B210" s="100" t="s">
        <v>39</v>
      </c>
      <c r="C210" s="122">
        <f>C211</f>
        <v>0</v>
      </c>
      <c r="D210" s="102">
        <f t="shared" si="1"/>
        <v>0</v>
      </c>
      <c r="E210" s="41"/>
    </row>
    <row r="211" spans="1:5" x14ac:dyDescent="0.2">
      <c r="A211" s="101">
        <v>5610</v>
      </c>
      <c r="B211" s="100" t="s">
        <v>377</v>
      </c>
      <c r="C211" s="122">
        <f>C212</f>
        <v>0</v>
      </c>
      <c r="D211" s="102">
        <f t="shared" si="1"/>
        <v>0</v>
      </c>
      <c r="E211" s="41"/>
    </row>
    <row r="212" spans="1:5" x14ac:dyDescent="0.2">
      <c r="A212" s="43">
        <v>5611</v>
      </c>
      <c r="B212" s="42" t="s">
        <v>378</v>
      </c>
      <c r="C212" s="123">
        <v>0</v>
      </c>
      <c r="D212" s="44">
        <f t="shared" si="1"/>
        <v>0</v>
      </c>
      <c r="E212" s="41"/>
    </row>
    <row r="213" spans="1:5" x14ac:dyDescent="0.2">
      <c r="C213" s="125"/>
    </row>
    <row r="214" spans="1:5" ht="20.399999999999999" x14ac:dyDescent="0.2">
      <c r="B214" s="146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74803149606299213" bottom="0.74803149606299213" header="0.31496062992125984" footer="0.31496062992125984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3"/>
  <sheetViews>
    <sheetView topLeftCell="A164" zoomScale="90" zoomScaleNormal="90" workbookViewId="0">
      <selection activeCell="I177" sqref="I177"/>
    </sheetView>
  </sheetViews>
  <sheetFormatPr baseColWidth="10" defaultColWidth="9.109375" defaultRowHeight="10.199999999999999" x14ac:dyDescent="0.2"/>
  <cols>
    <col min="1" max="1" width="10" style="14" customWidth="1"/>
    <col min="2" max="2" width="40.109375" style="146" customWidth="1"/>
    <col min="3" max="3" width="14.6640625" style="14" customWidth="1"/>
    <col min="4" max="4" width="10.88671875" style="14" customWidth="1"/>
    <col min="5" max="5" width="10.88671875" style="146" customWidth="1"/>
    <col min="6" max="6" width="10.88671875" style="14" customWidth="1"/>
    <col min="7" max="16384" width="9.109375" style="14"/>
  </cols>
  <sheetData>
    <row r="1" spans="1:6" s="11" customFormat="1" ht="18.899999999999999" customHeight="1" x14ac:dyDescent="0.3">
      <c r="A1" s="186" t="s">
        <v>591</v>
      </c>
      <c r="B1" s="187"/>
      <c r="C1" s="187"/>
      <c r="D1" s="187"/>
      <c r="E1" s="187"/>
      <c r="F1" s="187"/>
    </row>
    <row r="2" spans="1:6" s="11" customFormat="1" ht="18.899999999999999" customHeight="1" x14ac:dyDescent="0.3">
      <c r="A2" s="186" t="s">
        <v>498</v>
      </c>
      <c r="B2" s="187"/>
      <c r="C2" s="187"/>
      <c r="D2" s="187"/>
      <c r="E2" s="187"/>
      <c r="F2" s="187"/>
    </row>
    <row r="3" spans="1:6" s="11" customFormat="1" ht="18.899999999999999" customHeight="1" x14ac:dyDescent="0.3">
      <c r="A3" s="186" t="s">
        <v>592</v>
      </c>
      <c r="B3" s="187"/>
      <c r="C3" s="187"/>
      <c r="D3" s="187"/>
      <c r="E3" s="187"/>
      <c r="F3" s="187"/>
    </row>
    <row r="4" spans="1:6" s="11" customFormat="1" ht="18.899999999999999" customHeight="1" x14ac:dyDescent="0.3">
      <c r="A4" s="186" t="s">
        <v>514</v>
      </c>
      <c r="B4" s="187"/>
      <c r="C4" s="187"/>
      <c r="D4" s="187"/>
      <c r="E4" s="187"/>
      <c r="F4" s="187"/>
    </row>
    <row r="5" spans="1:6" x14ac:dyDescent="0.2">
      <c r="A5" s="12" t="s">
        <v>114</v>
      </c>
      <c r="B5" s="148"/>
      <c r="C5" s="13"/>
      <c r="D5" s="13"/>
      <c r="E5" s="148"/>
      <c r="F5" s="13"/>
    </row>
    <row r="7" spans="1:6" x14ac:dyDescent="0.2">
      <c r="A7" s="13" t="s">
        <v>88</v>
      </c>
      <c r="B7" s="148"/>
      <c r="C7" s="13"/>
      <c r="D7" s="13"/>
      <c r="E7" s="148"/>
      <c r="F7" s="13"/>
    </row>
    <row r="8" spans="1:6" x14ac:dyDescent="0.2">
      <c r="A8" s="15" t="s">
        <v>86</v>
      </c>
      <c r="B8" s="149" t="s">
        <v>83</v>
      </c>
      <c r="C8" s="15" t="s">
        <v>84</v>
      </c>
      <c r="D8" s="15" t="s">
        <v>85</v>
      </c>
      <c r="E8" s="149"/>
      <c r="F8" s="15"/>
    </row>
    <row r="9" spans="1:6" ht="40.799999999999997" x14ac:dyDescent="0.2">
      <c r="A9" s="16">
        <v>1114</v>
      </c>
      <c r="B9" s="146" t="s">
        <v>115</v>
      </c>
      <c r="C9" s="125">
        <v>0</v>
      </c>
      <c r="E9" s="146" t="str">
        <f>+IF(OR(C9&lt;&gt;0,C10&lt;&gt;0,C11&lt;&gt;0),"","SIN INFORMACIÓN QUE REVELAR")</f>
        <v>SIN INFORMACIÓN QUE REVELAR</v>
      </c>
    </row>
    <row r="10" spans="1:6" x14ac:dyDescent="0.2">
      <c r="A10" s="16">
        <v>1115</v>
      </c>
      <c r="B10" s="146" t="s">
        <v>116</v>
      </c>
      <c r="C10" s="125">
        <v>0</v>
      </c>
    </row>
    <row r="11" spans="1:6" x14ac:dyDescent="0.2">
      <c r="A11" s="16">
        <v>1121</v>
      </c>
      <c r="B11" s="146" t="s">
        <v>117</v>
      </c>
      <c r="C11" s="125">
        <v>0</v>
      </c>
    </row>
    <row r="12" spans="1:6" x14ac:dyDescent="0.2">
      <c r="C12" s="125"/>
    </row>
    <row r="13" spans="1:6" x14ac:dyDescent="0.2">
      <c r="A13" s="13" t="s">
        <v>89</v>
      </c>
      <c r="B13" s="148"/>
      <c r="C13" s="13"/>
      <c r="D13" s="13"/>
      <c r="E13" s="148"/>
      <c r="F13" s="13"/>
    </row>
    <row r="14" spans="1:6" x14ac:dyDescent="0.2">
      <c r="A14" s="15" t="s">
        <v>86</v>
      </c>
      <c r="B14" s="149" t="s">
        <v>83</v>
      </c>
      <c r="C14" s="15" t="s">
        <v>84</v>
      </c>
      <c r="D14" s="15">
        <v>2024</v>
      </c>
      <c r="E14" s="149">
        <v>2023</v>
      </c>
      <c r="F14" s="15">
        <v>2022</v>
      </c>
    </row>
    <row r="15" spans="1:6" x14ac:dyDescent="0.2">
      <c r="A15" s="16">
        <v>1122</v>
      </c>
      <c r="B15" s="146" t="s">
        <v>119</v>
      </c>
      <c r="C15" s="125">
        <v>330.21</v>
      </c>
      <c r="D15" s="125">
        <v>330.21</v>
      </c>
      <c r="E15" s="154">
        <v>330.21</v>
      </c>
      <c r="F15" s="125">
        <v>0</v>
      </c>
    </row>
    <row r="16" spans="1:6" x14ac:dyDescent="0.2">
      <c r="A16" s="16">
        <v>1124</v>
      </c>
      <c r="B16" s="146" t="s">
        <v>120</v>
      </c>
      <c r="C16" s="125">
        <v>0</v>
      </c>
      <c r="D16" s="125">
        <v>0</v>
      </c>
      <c r="E16" s="154">
        <v>0</v>
      </c>
      <c r="F16" s="125">
        <v>0</v>
      </c>
    </row>
    <row r="17" spans="1:6" x14ac:dyDescent="0.2">
      <c r="C17" s="125"/>
      <c r="D17" s="125"/>
      <c r="E17" s="154"/>
      <c r="F17" s="125"/>
    </row>
    <row r="18" spans="1:6" x14ac:dyDescent="0.2">
      <c r="A18" s="13" t="s">
        <v>90</v>
      </c>
      <c r="B18" s="148"/>
      <c r="C18" s="13"/>
      <c r="D18" s="13"/>
      <c r="E18" s="148"/>
      <c r="F18" s="13"/>
    </row>
    <row r="19" spans="1:6" x14ac:dyDescent="0.2">
      <c r="A19" s="15" t="s">
        <v>86</v>
      </c>
      <c r="B19" s="149" t="s">
        <v>83</v>
      </c>
      <c r="C19" s="15" t="s">
        <v>84</v>
      </c>
      <c r="D19" s="15" t="s">
        <v>121</v>
      </c>
      <c r="E19" s="149" t="s">
        <v>122</v>
      </c>
      <c r="F19" s="15" t="s">
        <v>123</v>
      </c>
    </row>
    <row r="20" spans="1:6" x14ac:dyDescent="0.2">
      <c r="A20" s="16">
        <v>1123</v>
      </c>
      <c r="B20" s="146" t="s">
        <v>125</v>
      </c>
      <c r="C20" s="125">
        <v>0.01</v>
      </c>
      <c r="D20" s="125">
        <v>0.01</v>
      </c>
      <c r="E20" s="154">
        <v>0</v>
      </c>
      <c r="F20" s="125">
        <v>0</v>
      </c>
    </row>
    <row r="21" spans="1:6" x14ac:dyDescent="0.2">
      <c r="A21" s="16">
        <v>1125</v>
      </c>
      <c r="B21" s="146" t="s">
        <v>126</v>
      </c>
      <c r="C21" s="125">
        <v>0</v>
      </c>
      <c r="D21" s="125">
        <v>0</v>
      </c>
      <c r="E21" s="154">
        <v>0</v>
      </c>
      <c r="F21" s="125">
        <v>0</v>
      </c>
    </row>
    <row r="22" spans="1:6" x14ac:dyDescent="0.2">
      <c r="A22" s="16">
        <v>1126</v>
      </c>
      <c r="B22" s="146" t="s">
        <v>478</v>
      </c>
      <c r="C22" s="125">
        <v>0</v>
      </c>
      <c r="D22" s="125">
        <v>0</v>
      </c>
      <c r="E22" s="154">
        <v>0</v>
      </c>
      <c r="F22" s="125">
        <v>0</v>
      </c>
    </row>
    <row r="23" spans="1:6" ht="20.399999999999999" x14ac:dyDescent="0.2">
      <c r="A23" s="16">
        <v>1129</v>
      </c>
      <c r="B23" s="146" t="s">
        <v>479</v>
      </c>
      <c r="C23" s="125">
        <v>289539.40000000002</v>
      </c>
      <c r="D23" s="125">
        <v>289539.40000000002</v>
      </c>
      <c r="E23" s="154">
        <v>0</v>
      </c>
      <c r="F23" s="125">
        <v>0</v>
      </c>
    </row>
    <row r="24" spans="1:6" ht="20.399999999999999" x14ac:dyDescent="0.2">
      <c r="A24" s="16">
        <v>1131</v>
      </c>
      <c r="B24" s="146" t="s">
        <v>127</v>
      </c>
      <c r="C24" s="125">
        <v>18560</v>
      </c>
      <c r="D24" s="125">
        <v>18560</v>
      </c>
      <c r="E24" s="154">
        <v>0</v>
      </c>
      <c r="F24" s="125">
        <v>0</v>
      </c>
    </row>
    <row r="25" spans="1:6" ht="20.399999999999999" x14ac:dyDescent="0.2">
      <c r="A25" s="16">
        <v>1132</v>
      </c>
      <c r="B25" s="146" t="s">
        <v>128</v>
      </c>
      <c r="C25" s="125">
        <v>0</v>
      </c>
      <c r="D25" s="125">
        <v>0</v>
      </c>
      <c r="E25" s="154">
        <v>0</v>
      </c>
      <c r="F25" s="125">
        <v>0</v>
      </c>
    </row>
    <row r="26" spans="1:6" ht="20.399999999999999" x14ac:dyDescent="0.2">
      <c r="A26" s="16">
        <v>1133</v>
      </c>
      <c r="B26" s="146" t="s">
        <v>129</v>
      </c>
      <c r="C26" s="125">
        <v>0</v>
      </c>
      <c r="D26" s="125">
        <v>0</v>
      </c>
      <c r="E26" s="154">
        <v>0</v>
      </c>
      <c r="F26" s="125">
        <v>0</v>
      </c>
    </row>
    <row r="27" spans="1:6" x14ac:dyDescent="0.2">
      <c r="A27" s="16">
        <v>1134</v>
      </c>
      <c r="B27" s="146" t="s">
        <v>130</v>
      </c>
      <c r="C27" s="125">
        <v>0</v>
      </c>
      <c r="D27" s="125">
        <v>0</v>
      </c>
      <c r="E27" s="154">
        <v>0</v>
      </c>
      <c r="F27" s="125">
        <v>0</v>
      </c>
    </row>
    <row r="28" spans="1:6" x14ac:dyDescent="0.2">
      <c r="A28" s="16">
        <v>1139</v>
      </c>
      <c r="B28" s="146" t="s">
        <v>131</v>
      </c>
      <c r="C28" s="125">
        <v>0</v>
      </c>
      <c r="D28" s="125">
        <v>0</v>
      </c>
      <c r="E28" s="154">
        <v>0</v>
      </c>
      <c r="F28" s="125">
        <v>0</v>
      </c>
    </row>
    <row r="30" spans="1:6" x14ac:dyDescent="0.2">
      <c r="A30" s="13" t="s">
        <v>480</v>
      </c>
      <c r="B30" s="148"/>
      <c r="C30" s="13"/>
      <c r="D30" s="13"/>
      <c r="E30" s="148"/>
      <c r="F30" s="13"/>
    </row>
    <row r="31" spans="1:6" ht="20.399999999999999" x14ac:dyDescent="0.2">
      <c r="A31" s="15" t="s">
        <v>86</v>
      </c>
      <c r="B31" s="149" t="s">
        <v>83</v>
      </c>
      <c r="C31" s="15" t="s">
        <v>84</v>
      </c>
      <c r="D31" s="15" t="s">
        <v>93</v>
      </c>
      <c r="E31" s="149" t="s">
        <v>92</v>
      </c>
      <c r="F31" s="15" t="s">
        <v>132</v>
      </c>
    </row>
    <row r="32" spans="1:6" x14ac:dyDescent="0.2">
      <c r="A32" s="16">
        <v>1140</v>
      </c>
      <c r="B32" s="146" t="s">
        <v>133</v>
      </c>
      <c r="C32" s="125">
        <f>SUM(C33:C37)</f>
        <v>172800.01</v>
      </c>
      <c r="E32" s="146" t="str">
        <f>IF(OR(C32&lt;&gt;0, C33&lt;&gt;0, C34&lt;&gt;0, C35&lt;&gt;0, C36&lt;&gt;0, C37&lt;&gt;0), "", "SIN INFORMACIÓN QUE REVELAR")</f>
        <v/>
      </c>
    </row>
    <row r="33" spans="1:6" x14ac:dyDescent="0.2">
      <c r="A33" s="16">
        <v>1141</v>
      </c>
      <c r="B33" s="146" t="s">
        <v>134</v>
      </c>
      <c r="C33" s="125">
        <v>172800.01</v>
      </c>
    </row>
    <row r="34" spans="1:6" x14ac:dyDescent="0.2">
      <c r="A34" s="16">
        <v>1142</v>
      </c>
      <c r="B34" s="146" t="s">
        <v>135</v>
      </c>
      <c r="C34" s="125">
        <v>0</v>
      </c>
    </row>
    <row r="35" spans="1:6" x14ac:dyDescent="0.2">
      <c r="A35" s="16">
        <v>1143</v>
      </c>
      <c r="B35" s="146" t="s">
        <v>136</v>
      </c>
      <c r="C35" s="125">
        <v>0</v>
      </c>
    </row>
    <row r="36" spans="1:6" ht="20.399999999999999" x14ac:dyDescent="0.2">
      <c r="A36" s="16">
        <v>1144</v>
      </c>
      <c r="B36" s="146" t="s">
        <v>137</v>
      </c>
      <c r="C36" s="125">
        <v>0</v>
      </c>
    </row>
    <row r="37" spans="1:6" x14ac:dyDescent="0.2">
      <c r="A37" s="16">
        <v>1145</v>
      </c>
      <c r="B37" s="146" t="s">
        <v>138</v>
      </c>
      <c r="C37" s="125">
        <v>0</v>
      </c>
    </row>
    <row r="39" spans="1:6" x14ac:dyDescent="0.2">
      <c r="A39" s="13" t="s">
        <v>139</v>
      </c>
      <c r="B39" s="148"/>
      <c r="C39" s="13"/>
      <c r="D39" s="13"/>
      <c r="E39" s="148"/>
      <c r="F39" s="13"/>
    </row>
    <row r="40" spans="1:6" ht="20.399999999999999" x14ac:dyDescent="0.2">
      <c r="A40" s="15" t="s">
        <v>86</v>
      </c>
      <c r="B40" s="149" t="s">
        <v>83</v>
      </c>
      <c r="C40" s="15" t="s">
        <v>84</v>
      </c>
      <c r="D40" s="15" t="s">
        <v>91</v>
      </c>
      <c r="E40" s="149" t="s">
        <v>94</v>
      </c>
      <c r="F40" s="15" t="s">
        <v>140</v>
      </c>
    </row>
    <row r="41" spans="1:6" ht="40.799999999999997" x14ac:dyDescent="0.2">
      <c r="A41" s="16">
        <v>1150</v>
      </c>
      <c r="B41" s="146" t="s">
        <v>141</v>
      </c>
      <c r="C41" s="125">
        <f>C42</f>
        <v>0</v>
      </c>
      <c r="E41" s="146" t="str">
        <f>+IF(OR(C41&lt;&gt;0,C42&lt;&gt;0),"","SIN INFORMACIÓN QUE REVELAR")</f>
        <v>SIN INFORMACIÓN QUE REVELAR</v>
      </c>
    </row>
    <row r="42" spans="1:6" x14ac:dyDescent="0.2">
      <c r="A42" s="16">
        <v>1151</v>
      </c>
      <c r="B42" s="146" t="s">
        <v>142</v>
      </c>
      <c r="C42" s="125">
        <v>0</v>
      </c>
    </row>
    <row r="44" spans="1:6" x14ac:dyDescent="0.2">
      <c r="A44" s="13" t="s">
        <v>95</v>
      </c>
      <c r="B44" s="148"/>
      <c r="C44" s="13"/>
      <c r="D44" s="13"/>
      <c r="E44" s="148"/>
      <c r="F44" s="13"/>
    </row>
    <row r="45" spans="1:6" x14ac:dyDescent="0.2">
      <c r="A45" s="15" t="s">
        <v>86</v>
      </c>
      <c r="B45" s="149" t="s">
        <v>83</v>
      </c>
      <c r="C45" s="15" t="s">
        <v>84</v>
      </c>
      <c r="D45" s="15" t="s">
        <v>85</v>
      </c>
      <c r="E45" s="149" t="s">
        <v>124</v>
      </c>
      <c r="F45" s="15"/>
    </row>
    <row r="46" spans="1:6" x14ac:dyDescent="0.2">
      <c r="A46" s="16">
        <v>1213</v>
      </c>
      <c r="B46" s="146" t="s">
        <v>143</v>
      </c>
      <c r="C46" s="125">
        <v>44000005.479999997</v>
      </c>
      <c r="E46" s="146" t="str">
        <f>IF(OR(C46&lt;&gt;0),"","SIN INFORMACIÓN QUE REVELAR")</f>
        <v/>
      </c>
    </row>
    <row r="48" spans="1:6" x14ac:dyDescent="0.2">
      <c r="A48" s="13" t="s">
        <v>96</v>
      </c>
      <c r="B48" s="148"/>
      <c r="C48" s="13"/>
      <c r="D48" s="13"/>
      <c r="E48" s="148"/>
      <c r="F48" s="13"/>
    </row>
    <row r="49" spans="1:6" x14ac:dyDescent="0.2">
      <c r="A49" s="15" t="s">
        <v>86</v>
      </c>
      <c r="B49" s="149" t="s">
        <v>83</v>
      </c>
      <c r="C49" s="15" t="s">
        <v>84</v>
      </c>
      <c r="D49" s="15"/>
      <c r="E49" s="149"/>
      <c r="F49" s="15"/>
    </row>
    <row r="50" spans="1:6" ht="40.799999999999997" x14ac:dyDescent="0.2">
      <c r="A50" s="16">
        <v>1211</v>
      </c>
      <c r="B50" s="146" t="s">
        <v>118</v>
      </c>
      <c r="C50" s="125">
        <v>0</v>
      </c>
      <c r="E50" s="146" t="str">
        <f>+IF(OR(C50&lt;&gt;0,C51&lt;&gt;0,C52&lt;&gt;0),"","SIN INFORMACIÓN QUE REVELAR")</f>
        <v>SIN INFORMACIÓN QUE REVELAR</v>
      </c>
    </row>
    <row r="51" spans="1:6" x14ac:dyDescent="0.2">
      <c r="A51" s="16">
        <v>1212</v>
      </c>
      <c r="B51" s="146" t="s">
        <v>552</v>
      </c>
      <c r="C51" s="125">
        <v>0</v>
      </c>
    </row>
    <row r="52" spans="1:6" x14ac:dyDescent="0.2">
      <c r="A52" s="16">
        <v>1214</v>
      </c>
      <c r="B52" s="146" t="s">
        <v>144</v>
      </c>
      <c r="C52" s="125">
        <v>0</v>
      </c>
    </row>
    <row r="53" spans="1:6" x14ac:dyDescent="0.2">
      <c r="C53" s="125"/>
    </row>
    <row r="54" spans="1:6" x14ac:dyDescent="0.2">
      <c r="A54" s="13" t="s">
        <v>99</v>
      </c>
      <c r="B54" s="148"/>
      <c r="C54" s="13"/>
      <c r="D54" s="13"/>
      <c r="E54" s="148"/>
      <c r="F54" s="13"/>
    </row>
    <row r="55" spans="1:6" ht="20.399999999999999" x14ac:dyDescent="0.2">
      <c r="A55" s="15" t="s">
        <v>86</v>
      </c>
      <c r="B55" s="149" t="s">
        <v>83</v>
      </c>
      <c r="C55" s="15" t="s">
        <v>84</v>
      </c>
      <c r="D55" s="15" t="s">
        <v>97</v>
      </c>
      <c r="E55" s="149" t="s">
        <v>98</v>
      </c>
      <c r="F55" s="15" t="s">
        <v>553</v>
      </c>
    </row>
    <row r="56" spans="1:6" ht="20.399999999999999" x14ac:dyDescent="0.2">
      <c r="A56" s="16">
        <v>1230</v>
      </c>
      <c r="B56" s="146" t="s">
        <v>145</v>
      </c>
      <c r="C56" s="125">
        <f>SUM(C57:C63)</f>
        <v>16110899.4</v>
      </c>
      <c r="D56" s="125">
        <f>SUM(D57:D63)</f>
        <v>0</v>
      </c>
      <c r="E56" s="154">
        <f>SUM(E57:E63)</f>
        <v>486062.23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6" x14ac:dyDescent="0.2">
      <c r="A57" s="16">
        <v>1231</v>
      </c>
      <c r="B57" s="146" t="s">
        <v>146</v>
      </c>
      <c r="C57" s="125">
        <v>14322409.66</v>
      </c>
      <c r="D57" s="126"/>
      <c r="E57" s="155"/>
    </row>
    <row r="58" spans="1:6" x14ac:dyDescent="0.2">
      <c r="A58" s="16">
        <v>1232</v>
      </c>
      <c r="B58" s="146" t="s">
        <v>147</v>
      </c>
      <c r="C58" s="125">
        <v>0</v>
      </c>
      <c r="D58" s="125">
        <v>0</v>
      </c>
      <c r="E58" s="154">
        <v>0</v>
      </c>
    </row>
    <row r="59" spans="1:6" x14ac:dyDescent="0.2">
      <c r="A59" s="16">
        <v>1233</v>
      </c>
      <c r="B59" s="146" t="s">
        <v>148</v>
      </c>
      <c r="C59" s="125">
        <v>1788489.74</v>
      </c>
      <c r="D59" s="125">
        <v>0</v>
      </c>
      <c r="E59" s="154">
        <v>486062.23</v>
      </c>
    </row>
    <row r="60" spans="1:6" x14ac:dyDescent="0.2">
      <c r="A60" s="16">
        <v>1234</v>
      </c>
      <c r="B60" s="146" t="s">
        <v>149</v>
      </c>
      <c r="C60" s="125">
        <v>0</v>
      </c>
      <c r="D60" s="125">
        <v>0</v>
      </c>
      <c r="E60" s="154">
        <v>0</v>
      </c>
    </row>
    <row r="61" spans="1:6" x14ac:dyDescent="0.2">
      <c r="A61" s="16">
        <v>1235</v>
      </c>
      <c r="B61" s="146" t="s">
        <v>150</v>
      </c>
      <c r="C61" s="125">
        <v>0</v>
      </c>
      <c r="D61" s="125">
        <v>0</v>
      </c>
      <c r="E61" s="154">
        <v>0</v>
      </c>
    </row>
    <row r="62" spans="1:6" x14ac:dyDescent="0.2">
      <c r="A62" s="16">
        <v>1236</v>
      </c>
      <c r="B62" s="146" t="s">
        <v>151</v>
      </c>
      <c r="C62" s="125">
        <v>0</v>
      </c>
      <c r="D62" s="125">
        <v>0</v>
      </c>
      <c r="E62" s="154">
        <v>0</v>
      </c>
    </row>
    <row r="63" spans="1:6" x14ac:dyDescent="0.2">
      <c r="A63" s="16">
        <v>1239</v>
      </c>
      <c r="B63" s="146" t="s">
        <v>152</v>
      </c>
      <c r="C63" s="125">
        <v>0</v>
      </c>
      <c r="D63" s="125">
        <v>0</v>
      </c>
      <c r="E63" s="154">
        <v>0</v>
      </c>
    </row>
    <row r="64" spans="1:6" x14ac:dyDescent="0.2">
      <c r="A64" s="16">
        <v>1240</v>
      </c>
      <c r="B64" s="146" t="s">
        <v>153</v>
      </c>
      <c r="C64" s="125">
        <f>SUM(C65:C72)</f>
        <v>1145740.3400000001</v>
      </c>
      <c r="D64" s="125">
        <f t="shared" ref="D64:E64" si="0">SUM(D65:D72)</f>
        <v>0</v>
      </c>
      <c r="E64" s="154">
        <f t="shared" si="0"/>
        <v>1243658.44</v>
      </c>
    </row>
    <row r="65" spans="1:6" x14ac:dyDescent="0.2">
      <c r="A65" s="16">
        <v>1241</v>
      </c>
      <c r="B65" s="146" t="s">
        <v>154</v>
      </c>
      <c r="C65" s="125">
        <v>415086.51</v>
      </c>
      <c r="D65" s="125">
        <v>0</v>
      </c>
      <c r="E65" s="154">
        <v>512532.34</v>
      </c>
    </row>
    <row r="66" spans="1:6" x14ac:dyDescent="0.2">
      <c r="A66" s="16">
        <v>1242</v>
      </c>
      <c r="B66" s="146" t="s">
        <v>155</v>
      </c>
      <c r="C66" s="125">
        <v>7265.83</v>
      </c>
      <c r="D66" s="125">
        <v>0</v>
      </c>
      <c r="E66" s="154">
        <v>6795.68</v>
      </c>
    </row>
    <row r="67" spans="1:6" x14ac:dyDescent="0.2">
      <c r="A67" s="16">
        <v>1243</v>
      </c>
      <c r="B67" s="146" t="s">
        <v>156</v>
      </c>
      <c r="C67" s="125">
        <v>0</v>
      </c>
      <c r="D67" s="125">
        <v>0</v>
      </c>
      <c r="E67" s="154">
        <v>0</v>
      </c>
    </row>
    <row r="68" spans="1:6" x14ac:dyDescent="0.2">
      <c r="A68" s="16">
        <v>1244</v>
      </c>
      <c r="B68" s="146" t="s">
        <v>157</v>
      </c>
      <c r="C68" s="125">
        <v>723388</v>
      </c>
      <c r="D68" s="125">
        <v>0</v>
      </c>
      <c r="E68" s="154">
        <v>723388</v>
      </c>
    </row>
    <row r="69" spans="1:6" x14ac:dyDescent="0.2">
      <c r="A69" s="16">
        <v>1245</v>
      </c>
      <c r="B69" s="146" t="s">
        <v>158</v>
      </c>
      <c r="C69" s="125">
        <v>0</v>
      </c>
      <c r="D69" s="125">
        <v>0</v>
      </c>
      <c r="E69" s="154">
        <v>0</v>
      </c>
    </row>
    <row r="70" spans="1:6" x14ac:dyDescent="0.2">
      <c r="A70" s="16">
        <v>1246</v>
      </c>
      <c r="B70" s="146" t="s">
        <v>159</v>
      </c>
      <c r="C70" s="125">
        <v>0</v>
      </c>
      <c r="D70" s="125">
        <v>0</v>
      </c>
      <c r="E70" s="154">
        <v>942.42</v>
      </c>
    </row>
    <row r="71" spans="1:6" x14ac:dyDescent="0.2">
      <c r="A71" s="16">
        <v>1247</v>
      </c>
      <c r="B71" s="146" t="s">
        <v>160</v>
      </c>
      <c r="C71" s="125">
        <v>0</v>
      </c>
      <c r="D71" s="125">
        <v>0</v>
      </c>
      <c r="E71" s="154">
        <v>0</v>
      </c>
    </row>
    <row r="72" spans="1:6" x14ac:dyDescent="0.2">
      <c r="A72" s="16">
        <v>1248</v>
      </c>
      <c r="B72" s="146" t="s">
        <v>161</v>
      </c>
      <c r="C72" s="125">
        <v>0</v>
      </c>
      <c r="D72" s="125">
        <v>0</v>
      </c>
      <c r="E72" s="154">
        <v>0</v>
      </c>
    </row>
    <row r="74" spans="1:6" x14ac:dyDescent="0.2">
      <c r="A74" s="13" t="s">
        <v>100</v>
      </c>
      <c r="B74" s="148"/>
      <c r="C74" s="13"/>
      <c r="D74" s="13"/>
      <c r="E74" s="148"/>
      <c r="F74" s="13"/>
    </row>
    <row r="75" spans="1:6" x14ac:dyDescent="0.2">
      <c r="A75" s="15" t="s">
        <v>86</v>
      </c>
      <c r="B75" s="149" t="s">
        <v>83</v>
      </c>
      <c r="C75" s="15" t="s">
        <v>84</v>
      </c>
      <c r="D75" s="15" t="s">
        <v>101</v>
      </c>
      <c r="E75" s="149" t="s">
        <v>162</v>
      </c>
      <c r="F75" s="15" t="s">
        <v>554</v>
      </c>
    </row>
    <row r="76" spans="1:6" x14ac:dyDescent="0.2">
      <c r="A76" s="16">
        <v>1250</v>
      </c>
      <c r="B76" s="146" t="s">
        <v>163</v>
      </c>
      <c r="C76" s="125">
        <f>SUM(C77:C81)</f>
        <v>11427.16</v>
      </c>
      <c r="D76" s="125">
        <f>SUM(D77:D81)</f>
        <v>0</v>
      </c>
      <c r="E76" s="154">
        <f>SUM(E77:E81)</f>
        <v>11087.18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6" x14ac:dyDescent="0.2">
      <c r="A77" s="16">
        <v>1251</v>
      </c>
      <c r="B77" s="146" t="s">
        <v>164</v>
      </c>
      <c r="C77" s="125">
        <v>11427.16</v>
      </c>
      <c r="D77" s="125">
        <v>0</v>
      </c>
      <c r="E77" s="154">
        <v>11087.18</v>
      </c>
    </row>
    <row r="78" spans="1:6" x14ac:dyDescent="0.2">
      <c r="A78" s="16">
        <v>1252</v>
      </c>
      <c r="B78" s="146" t="s">
        <v>165</v>
      </c>
      <c r="C78" s="125">
        <v>0</v>
      </c>
      <c r="D78" s="125">
        <v>0</v>
      </c>
      <c r="E78" s="154">
        <v>0</v>
      </c>
    </row>
    <row r="79" spans="1:6" x14ac:dyDescent="0.2">
      <c r="A79" s="16">
        <v>1253</v>
      </c>
      <c r="B79" s="146" t="s">
        <v>166</v>
      </c>
      <c r="C79" s="125">
        <v>0</v>
      </c>
      <c r="D79" s="125">
        <v>0</v>
      </c>
      <c r="E79" s="154">
        <v>0</v>
      </c>
    </row>
    <row r="80" spans="1:6" x14ac:dyDescent="0.2">
      <c r="A80" s="16">
        <v>1254</v>
      </c>
      <c r="B80" s="146" t="s">
        <v>167</v>
      </c>
      <c r="C80" s="125">
        <v>0</v>
      </c>
      <c r="D80" s="125">
        <v>0</v>
      </c>
      <c r="E80" s="154">
        <v>0</v>
      </c>
    </row>
    <row r="81" spans="1:6" x14ac:dyDescent="0.2">
      <c r="A81" s="16">
        <v>1259</v>
      </c>
      <c r="B81" s="146" t="s">
        <v>168</v>
      </c>
      <c r="C81" s="125">
        <v>0</v>
      </c>
      <c r="D81" s="125">
        <v>0</v>
      </c>
      <c r="E81" s="154">
        <v>0</v>
      </c>
    </row>
    <row r="82" spans="1:6" x14ac:dyDescent="0.2">
      <c r="A82" s="16">
        <v>1270</v>
      </c>
      <c r="B82" s="146" t="s">
        <v>169</v>
      </c>
      <c r="C82" s="125">
        <f>SUM(C83:C88)</f>
        <v>0</v>
      </c>
      <c r="D82" s="126"/>
      <c r="E82" s="155"/>
    </row>
    <row r="83" spans="1:6" x14ac:dyDescent="0.2">
      <c r="A83" s="16">
        <v>1271</v>
      </c>
      <c r="B83" s="146" t="s">
        <v>170</v>
      </c>
      <c r="C83" s="125">
        <v>0</v>
      </c>
      <c r="D83" s="126"/>
      <c r="E83" s="155"/>
    </row>
    <row r="84" spans="1:6" ht="20.399999999999999" x14ac:dyDescent="0.2">
      <c r="A84" s="16">
        <v>1272</v>
      </c>
      <c r="B84" s="146" t="s">
        <v>171</v>
      </c>
      <c r="C84" s="125">
        <v>0</v>
      </c>
      <c r="D84" s="126"/>
      <c r="E84" s="155"/>
    </row>
    <row r="85" spans="1:6" x14ac:dyDescent="0.2">
      <c r="A85" s="16">
        <v>1273</v>
      </c>
      <c r="B85" s="146" t="s">
        <v>172</v>
      </c>
      <c r="C85" s="125">
        <v>0</v>
      </c>
      <c r="D85" s="126"/>
      <c r="E85" s="155"/>
    </row>
    <row r="86" spans="1:6" x14ac:dyDescent="0.2">
      <c r="A86" s="16">
        <v>1274</v>
      </c>
      <c r="B86" s="146" t="s">
        <v>173</v>
      </c>
      <c r="C86" s="125">
        <v>0</v>
      </c>
      <c r="D86" s="126"/>
      <c r="E86" s="155"/>
    </row>
    <row r="87" spans="1:6" x14ac:dyDescent="0.2">
      <c r="A87" s="16">
        <v>1275</v>
      </c>
      <c r="B87" s="146" t="s">
        <v>174</v>
      </c>
      <c r="C87" s="125">
        <v>0</v>
      </c>
      <c r="D87" s="126"/>
      <c r="E87" s="155"/>
    </row>
    <row r="88" spans="1:6" x14ac:dyDescent="0.2">
      <c r="A88" s="16">
        <v>1279</v>
      </c>
      <c r="B88" s="146" t="s">
        <v>175</v>
      </c>
      <c r="C88" s="125">
        <v>0</v>
      </c>
      <c r="D88" s="126"/>
      <c r="E88" s="155"/>
    </row>
    <row r="90" spans="1:6" x14ac:dyDescent="0.2">
      <c r="A90" s="13" t="s">
        <v>102</v>
      </c>
      <c r="B90" s="148"/>
      <c r="C90" s="13"/>
      <c r="D90" s="13"/>
      <c r="E90" s="148"/>
      <c r="F90" s="13"/>
    </row>
    <row r="91" spans="1:6" x14ac:dyDescent="0.2">
      <c r="A91" s="15" t="s">
        <v>86</v>
      </c>
      <c r="B91" s="149" t="s">
        <v>83</v>
      </c>
      <c r="C91" s="15" t="s">
        <v>84</v>
      </c>
      <c r="D91" s="15" t="s">
        <v>176</v>
      </c>
      <c r="E91" s="149"/>
      <c r="F91" s="15"/>
    </row>
    <row r="92" spans="1:6" ht="40.799999999999997" x14ac:dyDescent="0.2">
      <c r="A92" s="16">
        <v>1160</v>
      </c>
      <c r="B92" s="146" t="s">
        <v>177</v>
      </c>
      <c r="C92" s="125">
        <f>SUM(C93:C94)</f>
        <v>0</v>
      </c>
      <c r="E92" s="146" t="str">
        <f>IF(OR(C92&lt;&gt;0,C93&lt;&gt;0,C94&lt;&gt;0),"","SIN INFORMACIÓN QUE REVELAR")</f>
        <v>SIN INFORMACIÓN QUE REVELAR</v>
      </c>
    </row>
    <row r="93" spans="1:6" ht="20.399999999999999" x14ac:dyDescent="0.2">
      <c r="A93" s="16">
        <v>1161</v>
      </c>
      <c r="B93" s="146" t="s">
        <v>178</v>
      </c>
      <c r="C93" s="125">
        <v>0</v>
      </c>
    </row>
    <row r="94" spans="1:6" x14ac:dyDescent="0.2">
      <c r="A94" s="16">
        <v>1162</v>
      </c>
      <c r="B94" s="146" t="s">
        <v>179</v>
      </c>
      <c r="C94" s="125">
        <v>0</v>
      </c>
    </row>
    <row r="95" spans="1:6" x14ac:dyDescent="0.2">
      <c r="C95" s="125"/>
    </row>
    <row r="96" spans="1:6" x14ac:dyDescent="0.2">
      <c r="A96" s="13" t="s">
        <v>555</v>
      </c>
      <c r="B96" s="148"/>
      <c r="C96" s="13"/>
      <c r="D96" s="13"/>
      <c r="E96" s="148"/>
      <c r="F96" s="13"/>
    </row>
    <row r="97" spans="1:6" x14ac:dyDescent="0.2">
      <c r="A97" s="15" t="s">
        <v>86</v>
      </c>
      <c r="B97" s="149" t="s">
        <v>83</v>
      </c>
      <c r="C97" s="15" t="s">
        <v>84</v>
      </c>
      <c r="D97" s="15" t="s">
        <v>124</v>
      </c>
      <c r="E97" s="149"/>
      <c r="F97" s="15"/>
    </row>
    <row r="98" spans="1:6" ht="40.799999999999997" x14ac:dyDescent="0.2">
      <c r="A98" s="16">
        <v>1190</v>
      </c>
      <c r="B98" s="146" t="s">
        <v>488</v>
      </c>
      <c r="C98" s="125">
        <f>SUM(C99:C102)</f>
        <v>0</v>
      </c>
      <c r="E98" s="146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6" x14ac:dyDescent="0.2">
      <c r="A99" s="16">
        <v>1191</v>
      </c>
      <c r="B99" s="146" t="s">
        <v>481</v>
      </c>
      <c r="C99" s="125">
        <v>0</v>
      </c>
    </row>
    <row r="100" spans="1:6" x14ac:dyDescent="0.2">
      <c r="A100" s="16">
        <v>1192</v>
      </c>
      <c r="B100" s="146" t="s">
        <v>482</v>
      </c>
      <c r="C100" s="125">
        <v>0</v>
      </c>
    </row>
    <row r="101" spans="1:6" ht="20.399999999999999" x14ac:dyDescent="0.2">
      <c r="A101" s="16">
        <v>1193</v>
      </c>
      <c r="B101" s="146" t="s">
        <v>483</v>
      </c>
      <c r="C101" s="125">
        <v>0</v>
      </c>
    </row>
    <row r="102" spans="1:6" x14ac:dyDescent="0.2">
      <c r="A102" s="16">
        <v>1194</v>
      </c>
      <c r="B102" s="146" t="s">
        <v>484</v>
      </c>
      <c r="C102" s="125">
        <v>0</v>
      </c>
    </row>
    <row r="103" spans="1:6" x14ac:dyDescent="0.2">
      <c r="A103" s="16">
        <v>1290</v>
      </c>
      <c r="B103" s="146" t="s">
        <v>180</v>
      </c>
      <c r="C103" s="125">
        <f>SUM(C104:C106)</f>
        <v>0</v>
      </c>
    </row>
    <row r="104" spans="1:6" x14ac:dyDescent="0.2">
      <c r="A104" s="16">
        <v>1291</v>
      </c>
      <c r="B104" s="146" t="s">
        <v>181</v>
      </c>
      <c r="C104" s="125">
        <v>0</v>
      </c>
    </row>
    <row r="105" spans="1:6" x14ac:dyDescent="0.2">
      <c r="A105" s="16">
        <v>1292</v>
      </c>
      <c r="B105" s="146" t="s">
        <v>182</v>
      </c>
      <c r="C105" s="125">
        <v>0</v>
      </c>
    </row>
    <row r="106" spans="1:6" x14ac:dyDescent="0.2">
      <c r="A106" s="16">
        <v>1293</v>
      </c>
      <c r="B106" s="146" t="s">
        <v>183</v>
      </c>
      <c r="C106" s="125">
        <v>0</v>
      </c>
    </row>
    <row r="107" spans="1:6" x14ac:dyDescent="0.2">
      <c r="C107" s="125"/>
    </row>
    <row r="108" spans="1:6" x14ac:dyDescent="0.2">
      <c r="A108" s="13" t="s">
        <v>103</v>
      </c>
      <c r="B108" s="148"/>
      <c r="C108" s="13"/>
      <c r="D108" s="13"/>
      <c r="E108" s="148"/>
      <c r="F108" s="13"/>
    </row>
    <row r="109" spans="1:6" x14ac:dyDescent="0.2">
      <c r="A109" s="15" t="s">
        <v>86</v>
      </c>
      <c r="B109" s="149" t="s">
        <v>83</v>
      </c>
      <c r="C109" s="15" t="s">
        <v>84</v>
      </c>
      <c r="D109" s="15" t="s">
        <v>121</v>
      </c>
      <c r="E109" s="149" t="s">
        <v>122</v>
      </c>
      <c r="F109" s="15" t="s">
        <v>123</v>
      </c>
    </row>
    <row r="110" spans="1:6" x14ac:dyDescent="0.2">
      <c r="A110" s="16">
        <v>2110</v>
      </c>
      <c r="B110" s="146" t="s">
        <v>184</v>
      </c>
      <c r="C110" s="125">
        <f>SUM(C111:C119)</f>
        <v>142467.31</v>
      </c>
      <c r="D110" s="125">
        <f>SUM(D111:D119)</f>
        <v>142467.31</v>
      </c>
      <c r="E110" s="154">
        <f>SUM(E111:E119)</f>
        <v>0</v>
      </c>
      <c r="F110" s="125">
        <f>SUM(F111:F119)</f>
        <v>0</v>
      </c>
    </row>
    <row r="111" spans="1:6" x14ac:dyDescent="0.2">
      <c r="A111" s="16">
        <v>2111</v>
      </c>
      <c r="B111" s="146" t="s">
        <v>185</v>
      </c>
      <c r="C111" s="125">
        <v>56587.4</v>
      </c>
      <c r="D111" s="125">
        <f>C111</f>
        <v>56587.4</v>
      </c>
      <c r="E111" s="154">
        <v>0</v>
      </c>
      <c r="F111" s="125">
        <v>0</v>
      </c>
    </row>
    <row r="112" spans="1:6" x14ac:dyDescent="0.2">
      <c r="A112" s="16">
        <v>2112</v>
      </c>
      <c r="B112" s="146" t="s">
        <v>186</v>
      </c>
      <c r="C112" s="125">
        <v>17044.419999999998</v>
      </c>
      <c r="D112" s="125">
        <f t="shared" ref="D112:D119" si="1">C112</f>
        <v>17044.419999999998</v>
      </c>
      <c r="E112" s="154">
        <v>0</v>
      </c>
      <c r="F112" s="125">
        <v>0</v>
      </c>
    </row>
    <row r="113" spans="1:6" x14ac:dyDescent="0.2">
      <c r="A113" s="16">
        <v>2113</v>
      </c>
      <c r="B113" s="146" t="s">
        <v>187</v>
      </c>
      <c r="C113" s="125">
        <v>0</v>
      </c>
      <c r="D113" s="125">
        <f t="shared" si="1"/>
        <v>0</v>
      </c>
      <c r="E113" s="154">
        <v>0</v>
      </c>
      <c r="F113" s="125">
        <v>0</v>
      </c>
    </row>
    <row r="114" spans="1:6" x14ac:dyDescent="0.2">
      <c r="A114" s="16">
        <v>2114</v>
      </c>
      <c r="B114" s="146" t="s">
        <v>188</v>
      </c>
      <c r="C114" s="125">
        <v>0</v>
      </c>
      <c r="D114" s="125">
        <f t="shared" si="1"/>
        <v>0</v>
      </c>
      <c r="E114" s="154">
        <v>0</v>
      </c>
      <c r="F114" s="125">
        <v>0</v>
      </c>
    </row>
    <row r="115" spans="1:6" x14ac:dyDescent="0.2">
      <c r="A115" s="16">
        <v>2115</v>
      </c>
      <c r="B115" s="146" t="s">
        <v>189</v>
      </c>
      <c r="C115" s="125">
        <v>0</v>
      </c>
      <c r="D115" s="125">
        <f t="shared" si="1"/>
        <v>0</v>
      </c>
      <c r="E115" s="154">
        <v>0</v>
      </c>
      <c r="F115" s="125">
        <v>0</v>
      </c>
    </row>
    <row r="116" spans="1:6" ht="20.399999999999999" x14ac:dyDescent="0.2">
      <c r="A116" s="16">
        <v>2116</v>
      </c>
      <c r="B116" s="146" t="s">
        <v>190</v>
      </c>
      <c r="C116" s="125">
        <v>0</v>
      </c>
      <c r="D116" s="125">
        <f t="shared" si="1"/>
        <v>0</v>
      </c>
      <c r="E116" s="154">
        <v>0</v>
      </c>
      <c r="F116" s="125">
        <v>0</v>
      </c>
    </row>
    <row r="117" spans="1:6" x14ac:dyDescent="0.2">
      <c r="A117" s="16">
        <v>2117</v>
      </c>
      <c r="B117" s="146" t="s">
        <v>191</v>
      </c>
      <c r="C117" s="125">
        <v>23938.47</v>
      </c>
      <c r="D117" s="125">
        <f t="shared" si="1"/>
        <v>23938.47</v>
      </c>
      <c r="E117" s="154">
        <v>0</v>
      </c>
      <c r="F117" s="125">
        <v>0</v>
      </c>
    </row>
    <row r="118" spans="1:6" x14ac:dyDescent="0.2">
      <c r="A118" s="16">
        <v>2118</v>
      </c>
      <c r="B118" s="146" t="s">
        <v>192</v>
      </c>
      <c r="C118" s="125">
        <v>0</v>
      </c>
      <c r="D118" s="125">
        <f t="shared" si="1"/>
        <v>0</v>
      </c>
      <c r="E118" s="154">
        <v>0</v>
      </c>
      <c r="F118" s="125">
        <v>0</v>
      </c>
    </row>
    <row r="119" spans="1:6" x14ac:dyDescent="0.2">
      <c r="A119" s="16">
        <v>2119</v>
      </c>
      <c r="B119" s="146" t="s">
        <v>193</v>
      </c>
      <c r="C119" s="125">
        <v>44897.02</v>
      </c>
      <c r="D119" s="125">
        <f t="shared" si="1"/>
        <v>44897.02</v>
      </c>
      <c r="E119" s="154">
        <v>0</v>
      </c>
      <c r="F119" s="125">
        <v>0</v>
      </c>
    </row>
    <row r="120" spans="1:6" x14ac:dyDescent="0.2">
      <c r="A120" s="16">
        <v>2120</v>
      </c>
      <c r="B120" s="146" t="s">
        <v>194</v>
      </c>
      <c r="C120" s="125">
        <f>SUM(C121:C123)</f>
        <v>0</v>
      </c>
      <c r="D120" s="125">
        <f t="shared" ref="D120:F120" si="2">SUM(D121:D123)</f>
        <v>0</v>
      </c>
      <c r="E120" s="154">
        <f t="shared" si="2"/>
        <v>0</v>
      </c>
      <c r="F120" s="125">
        <f t="shared" si="2"/>
        <v>0</v>
      </c>
    </row>
    <row r="121" spans="1:6" x14ac:dyDescent="0.2">
      <c r="A121" s="16">
        <v>2121</v>
      </c>
      <c r="B121" s="146" t="s">
        <v>195</v>
      </c>
      <c r="C121" s="125">
        <v>0</v>
      </c>
      <c r="D121" s="125">
        <f>C121</f>
        <v>0</v>
      </c>
      <c r="E121" s="154">
        <v>0</v>
      </c>
      <c r="F121" s="125">
        <v>0</v>
      </c>
    </row>
    <row r="122" spans="1:6" ht="20.399999999999999" x14ac:dyDescent="0.2">
      <c r="A122" s="16">
        <v>2122</v>
      </c>
      <c r="B122" s="146" t="s">
        <v>196</v>
      </c>
      <c r="C122" s="125">
        <v>0</v>
      </c>
      <c r="D122" s="125">
        <f t="shared" ref="D122:D123" si="3">C122</f>
        <v>0</v>
      </c>
      <c r="E122" s="154">
        <v>0</v>
      </c>
      <c r="F122" s="125">
        <v>0</v>
      </c>
    </row>
    <row r="123" spans="1:6" x14ac:dyDescent="0.2">
      <c r="A123" s="16">
        <v>2129</v>
      </c>
      <c r="B123" s="146" t="s">
        <v>197</v>
      </c>
      <c r="C123" s="125">
        <v>0</v>
      </c>
      <c r="D123" s="125">
        <f t="shared" si="3"/>
        <v>0</v>
      </c>
      <c r="E123" s="154">
        <v>0</v>
      </c>
      <c r="F123" s="125">
        <v>0</v>
      </c>
    </row>
    <row r="125" spans="1:6" x14ac:dyDescent="0.2">
      <c r="A125" s="13" t="s">
        <v>104</v>
      </c>
      <c r="B125" s="148"/>
      <c r="C125" s="13"/>
      <c r="D125" s="13"/>
      <c r="E125" s="148"/>
      <c r="F125" s="13"/>
    </row>
    <row r="126" spans="1:6" x14ac:dyDescent="0.2">
      <c r="A126" s="15" t="s">
        <v>86</v>
      </c>
      <c r="B126" s="149" t="s">
        <v>83</v>
      </c>
      <c r="C126" s="15" t="s">
        <v>84</v>
      </c>
      <c r="D126" s="15" t="s">
        <v>87</v>
      </c>
      <c r="E126" s="149" t="s">
        <v>124</v>
      </c>
      <c r="F126" s="15"/>
    </row>
    <row r="127" spans="1:6" ht="20.399999999999999" x14ac:dyDescent="0.2">
      <c r="A127" s="16">
        <v>2160</v>
      </c>
      <c r="B127" s="146" t="s">
        <v>198</v>
      </c>
      <c r="C127" s="125">
        <f>SUM(C128:C133)</f>
        <v>50000</v>
      </c>
      <c r="E127" s="146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6" x14ac:dyDescent="0.2">
      <c r="A128" s="16">
        <v>2161</v>
      </c>
      <c r="B128" s="146" t="s">
        <v>199</v>
      </c>
      <c r="C128" s="125">
        <v>50000</v>
      </c>
    </row>
    <row r="129" spans="1:6" x14ac:dyDescent="0.2">
      <c r="A129" s="16">
        <v>2162</v>
      </c>
      <c r="B129" s="146" t="s">
        <v>200</v>
      </c>
      <c r="C129" s="125">
        <v>0</v>
      </c>
    </row>
    <row r="130" spans="1:6" x14ac:dyDescent="0.2">
      <c r="A130" s="16">
        <v>2163</v>
      </c>
      <c r="B130" s="146" t="s">
        <v>201</v>
      </c>
      <c r="C130" s="125">
        <v>0</v>
      </c>
    </row>
    <row r="131" spans="1:6" ht="20.399999999999999" x14ac:dyDescent="0.2">
      <c r="A131" s="16">
        <v>2164</v>
      </c>
      <c r="B131" s="146" t="s">
        <v>202</v>
      </c>
      <c r="C131" s="125">
        <v>0</v>
      </c>
    </row>
    <row r="132" spans="1:6" ht="20.399999999999999" x14ac:dyDescent="0.2">
      <c r="A132" s="16">
        <v>2165</v>
      </c>
      <c r="B132" s="146" t="s">
        <v>203</v>
      </c>
      <c r="C132" s="125">
        <v>0</v>
      </c>
    </row>
    <row r="133" spans="1:6" x14ac:dyDescent="0.2">
      <c r="A133" s="16">
        <v>2166</v>
      </c>
      <c r="B133" s="146" t="s">
        <v>204</v>
      </c>
      <c r="C133" s="125">
        <v>0</v>
      </c>
    </row>
    <row r="134" spans="1:6" ht="20.399999999999999" x14ac:dyDescent="0.2">
      <c r="A134" s="16">
        <v>2250</v>
      </c>
      <c r="B134" s="146" t="s">
        <v>205</v>
      </c>
      <c r="C134" s="125">
        <f>SUM(C135:C140)</f>
        <v>0</v>
      </c>
    </row>
    <row r="135" spans="1:6" x14ac:dyDescent="0.2">
      <c r="A135" s="16">
        <v>2251</v>
      </c>
      <c r="B135" s="146" t="s">
        <v>206</v>
      </c>
      <c r="C135" s="125">
        <v>0</v>
      </c>
    </row>
    <row r="136" spans="1:6" x14ac:dyDescent="0.2">
      <c r="A136" s="16">
        <v>2252</v>
      </c>
      <c r="B136" s="146" t="s">
        <v>207</v>
      </c>
      <c r="C136" s="125">
        <v>0</v>
      </c>
    </row>
    <row r="137" spans="1:6" x14ac:dyDescent="0.2">
      <c r="A137" s="16">
        <v>2253</v>
      </c>
      <c r="B137" s="146" t="s">
        <v>208</v>
      </c>
      <c r="C137" s="125">
        <v>0</v>
      </c>
    </row>
    <row r="138" spans="1:6" ht="20.399999999999999" x14ac:dyDescent="0.2">
      <c r="A138" s="16">
        <v>2254</v>
      </c>
      <c r="B138" s="146" t="s">
        <v>209</v>
      </c>
      <c r="C138" s="125">
        <v>0</v>
      </c>
    </row>
    <row r="139" spans="1:6" ht="20.399999999999999" x14ac:dyDescent="0.2">
      <c r="A139" s="16">
        <v>2255</v>
      </c>
      <c r="B139" s="146" t="s">
        <v>210</v>
      </c>
      <c r="C139" s="125">
        <v>0</v>
      </c>
    </row>
    <row r="140" spans="1:6" x14ac:dyDescent="0.2">
      <c r="A140" s="16">
        <v>2256</v>
      </c>
      <c r="B140" s="146" t="s">
        <v>211</v>
      </c>
      <c r="C140" s="125">
        <v>0</v>
      </c>
    </row>
    <row r="142" spans="1:6" x14ac:dyDescent="0.2">
      <c r="A142" s="13" t="s">
        <v>556</v>
      </c>
      <c r="B142" s="148"/>
      <c r="C142" s="13"/>
      <c r="D142" s="13"/>
      <c r="E142" s="148"/>
      <c r="F142" s="13"/>
    </row>
    <row r="143" spans="1:6" x14ac:dyDescent="0.2">
      <c r="A143" s="17" t="s">
        <v>86</v>
      </c>
      <c r="B143" s="150" t="s">
        <v>83</v>
      </c>
      <c r="C143" s="17" t="s">
        <v>84</v>
      </c>
      <c r="D143" s="17" t="s">
        <v>87</v>
      </c>
      <c r="E143" s="150" t="s">
        <v>124</v>
      </c>
      <c r="F143" s="17"/>
    </row>
    <row r="144" spans="1:6" ht="40.799999999999997" x14ac:dyDescent="0.2">
      <c r="A144" s="16">
        <v>2150</v>
      </c>
      <c r="B144" s="146" t="s">
        <v>557</v>
      </c>
      <c r="C144" s="125">
        <f>SUM(C145:C147)</f>
        <v>0</v>
      </c>
      <c r="E144" s="146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6" t="s">
        <v>558</v>
      </c>
      <c r="C145" s="125">
        <v>0</v>
      </c>
    </row>
    <row r="146" spans="1:5" x14ac:dyDescent="0.2">
      <c r="A146" s="16">
        <v>2152</v>
      </c>
      <c r="B146" s="146" t="s">
        <v>559</v>
      </c>
      <c r="C146" s="125">
        <v>0</v>
      </c>
    </row>
    <row r="147" spans="1:5" x14ac:dyDescent="0.2">
      <c r="A147" s="16">
        <v>2159</v>
      </c>
      <c r="B147" s="146" t="s">
        <v>212</v>
      </c>
      <c r="C147" s="125">
        <v>0</v>
      </c>
    </row>
    <row r="148" spans="1:5" x14ac:dyDescent="0.2">
      <c r="A148" s="16">
        <v>2240</v>
      </c>
      <c r="B148" s="146" t="s">
        <v>214</v>
      </c>
      <c r="C148" s="125">
        <f>SUM(C149:C151)</f>
        <v>0</v>
      </c>
    </row>
    <row r="149" spans="1:5" x14ac:dyDescent="0.2">
      <c r="A149" s="16">
        <v>2241</v>
      </c>
      <c r="B149" s="146" t="s">
        <v>215</v>
      </c>
      <c r="C149" s="125">
        <v>0</v>
      </c>
    </row>
    <row r="150" spans="1:5" x14ac:dyDescent="0.2">
      <c r="A150" s="16">
        <v>2242</v>
      </c>
      <c r="B150" s="146" t="s">
        <v>216</v>
      </c>
      <c r="C150" s="125">
        <v>0</v>
      </c>
    </row>
    <row r="151" spans="1:5" x14ac:dyDescent="0.2">
      <c r="A151" s="16">
        <v>2249</v>
      </c>
      <c r="B151" s="146" t="s">
        <v>217</v>
      </c>
      <c r="C151" s="125">
        <v>0</v>
      </c>
    </row>
    <row r="153" spans="1:5" x14ac:dyDescent="0.2">
      <c r="A153" s="103" t="s">
        <v>560</v>
      </c>
      <c r="B153" s="151"/>
      <c r="C153" s="103"/>
      <c r="D153" s="103"/>
      <c r="E153" s="151"/>
    </row>
    <row r="154" spans="1:5" x14ac:dyDescent="0.2">
      <c r="A154" s="104" t="s">
        <v>86</v>
      </c>
      <c r="B154" s="152" t="s">
        <v>83</v>
      </c>
      <c r="C154" s="104" t="s">
        <v>84</v>
      </c>
      <c r="D154" s="105" t="s">
        <v>87</v>
      </c>
      <c r="E154" s="156" t="s">
        <v>124</v>
      </c>
    </row>
    <row r="155" spans="1:5" ht="40.799999999999997" x14ac:dyDescent="0.2">
      <c r="A155" s="106">
        <v>2170</v>
      </c>
      <c r="B155" s="153" t="s">
        <v>561</v>
      </c>
      <c r="C155" s="127">
        <f>SUM(C156:C158)</f>
        <v>0</v>
      </c>
      <c r="D155" s="107"/>
      <c r="E155" s="15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6">
        <v>2171</v>
      </c>
      <c r="B156" s="153" t="s">
        <v>562</v>
      </c>
      <c r="C156" s="127">
        <v>0</v>
      </c>
      <c r="D156" s="107"/>
      <c r="E156" s="153"/>
    </row>
    <row r="157" spans="1:5" x14ac:dyDescent="0.2">
      <c r="A157" s="106">
        <v>2172</v>
      </c>
      <c r="B157" s="153" t="s">
        <v>563</v>
      </c>
      <c r="C157" s="127">
        <v>0</v>
      </c>
      <c r="D157" s="107"/>
      <c r="E157" s="153"/>
    </row>
    <row r="158" spans="1:5" x14ac:dyDescent="0.2">
      <c r="A158" s="106">
        <v>2179</v>
      </c>
      <c r="B158" s="153" t="s">
        <v>564</v>
      </c>
      <c r="C158" s="127">
        <v>0</v>
      </c>
      <c r="D158" s="107"/>
      <c r="E158" s="153"/>
    </row>
    <row r="159" spans="1:5" x14ac:dyDescent="0.2">
      <c r="A159" s="106">
        <v>2260</v>
      </c>
      <c r="B159" s="153" t="s">
        <v>565</v>
      </c>
      <c r="C159" s="127">
        <f>SUM(C160:C163)</f>
        <v>0</v>
      </c>
      <c r="D159" s="107"/>
      <c r="E159" s="153"/>
    </row>
    <row r="160" spans="1:5" x14ac:dyDescent="0.2">
      <c r="A160" s="106">
        <v>2261</v>
      </c>
      <c r="B160" s="153" t="s">
        <v>566</v>
      </c>
      <c r="C160" s="127">
        <v>0</v>
      </c>
      <c r="D160" s="107"/>
    </row>
    <row r="161" spans="1:5" x14ac:dyDescent="0.2">
      <c r="A161" s="106">
        <v>2262</v>
      </c>
      <c r="B161" s="153" t="s">
        <v>567</v>
      </c>
      <c r="C161" s="127">
        <v>0</v>
      </c>
      <c r="D161" s="107"/>
      <c r="E161" s="153"/>
    </row>
    <row r="162" spans="1:5" x14ac:dyDescent="0.2">
      <c r="A162" s="106">
        <v>2263</v>
      </c>
      <c r="B162" s="153" t="s">
        <v>568</v>
      </c>
      <c r="C162" s="127">
        <v>0</v>
      </c>
      <c r="D162" s="107"/>
      <c r="E162" s="153"/>
    </row>
    <row r="163" spans="1:5" x14ac:dyDescent="0.2">
      <c r="A163" s="106">
        <v>2269</v>
      </c>
      <c r="B163" s="153" t="s">
        <v>569</v>
      </c>
      <c r="C163" s="127">
        <v>0</v>
      </c>
      <c r="D163" s="107"/>
      <c r="E163" s="153"/>
    </row>
    <row r="164" spans="1:5" x14ac:dyDescent="0.2">
      <c r="A164" s="107"/>
      <c r="B164" s="153"/>
      <c r="C164" s="107"/>
      <c r="D164" s="107"/>
      <c r="E164" s="153"/>
    </row>
    <row r="165" spans="1:5" x14ac:dyDescent="0.2">
      <c r="A165" s="103" t="s">
        <v>570</v>
      </c>
      <c r="B165" s="151"/>
      <c r="C165" s="103"/>
      <c r="D165" s="103"/>
      <c r="E165" s="151"/>
    </row>
    <row r="166" spans="1:5" x14ac:dyDescent="0.2">
      <c r="A166" s="104" t="s">
        <v>86</v>
      </c>
      <c r="B166" s="152" t="s">
        <v>83</v>
      </c>
      <c r="C166" s="104" t="s">
        <v>84</v>
      </c>
      <c r="D166" s="105" t="s">
        <v>87</v>
      </c>
      <c r="E166" s="156" t="s">
        <v>124</v>
      </c>
    </row>
    <row r="167" spans="1:5" ht="40.799999999999997" x14ac:dyDescent="0.2">
      <c r="A167" s="106">
        <v>2190</v>
      </c>
      <c r="B167" s="153" t="s">
        <v>571</v>
      </c>
      <c r="C167" s="127">
        <f>SUM(C168:C170)</f>
        <v>0</v>
      </c>
      <c r="D167" s="107"/>
      <c r="E167" s="153" t="str">
        <f>IF(OR(C167&lt;&gt;0,C168&lt;&gt;0,C169&lt;&gt;0,C170&lt;&gt;0),"","SIN INFORMACIÓN QUE REVELAR")</f>
        <v>SIN INFORMACIÓN QUE REVELAR</v>
      </c>
    </row>
    <row r="168" spans="1:5" x14ac:dyDescent="0.2">
      <c r="A168" s="106">
        <v>2191</v>
      </c>
      <c r="B168" s="153" t="s">
        <v>572</v>
      </c>
      <c r="C168" s="127">
        <v>0</v>
      </c>
      <c r="D168" s="107"/>
      <c r="E168" s="153"/>
    </row>
    <row r="169" spans="1:5" x14ac:dyDescent="0.2">
      <c r="A169" s="106">
        <v>2192</v>
      </c>
      <c r="B169" s="153" t="s">
        <v>573</v>
      </c>
      <c r="C169" s="127">
        <v>0</v>
      </c>
      <c r="D169" s="107"/>
    </row>
    <row r="170" spans="1:5" x14ac:dyDescent="0.2">
      <c r="A170" s="106">
        <v>2199</v>
      </c>
      <c r="B170" s="153" t="s">
        <v>213</v>
      </c>
      <c r="C170" s="127">
        <v>0</v>
      </c>
      <c r="D170" s="107"/>
      <c r="E170" s="153"/>
    </row>
    <row r="171" spans="1:5" x14ac:dyDescent="0.2">
      <c r="A171" s="107"/>
      <c r="B171" s="153"/>
      <c r="C171" s="127"/>
      <c r="D171" s="107"/>
      <c r="E171" s="153"/>
    </row>
    <row r="172" spans="1:5" x14ac:dyDescent="0.2">
      <c r="A172" s="107"/>
      <c r="B172" s="153"/>
      <c r="C172" s="107"/>
      <c r="D172" s="107"/>
      <c r="E172" s="153"/>
    </row>
    <row r="173" spans="1:5" ht="30.6" x14ac:dyDescent="0.2">
      <c r="A173" s="107"/>
      <c r="B173" s="153" t="s">
        <v>516</v>
      </c>
      <c r="C173" s="107"/>
      <c r="D173" s="107"/>
      <c r="E173" s="15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7" workbookViewId="0">
      <selection activeCell="B34" sqref="B34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33203125" style="22" bestFit="1" customWidth="1"/>
    <col min="6" max="16384" width="9.109375" style="22"/>
  </cols>
  <sheetData>
    <row r="1" spans="1:5" ht="18.899999999999999" customHeight="1" x14ac:dyDescent="0.2">
      <c r="A1" s="188" t="s">
        <v>113</v>
      </c>
      <c r="B1" s="188"/>
      <c r="C1" s="188"/>
      <c r="D1" s="20" t="s">
        <v>494</v>
      </c>
      <c r="E1" s="21" t="s">
        <v>502</v>
      </c>
    </row>
    <row r="2" spans="1:5" ht="18.899999999999999" customHeight="1" x14ac:dyDescent="0.2">
      <c r="A2" s="188" t="s">
        <v>500</v>
      </c>
      <c r="B2" s="188"/>
      <c r="C2" s="188"/>
      <c r="D2" s="20" t="s">
        <v>495</v>
      </c>
      <c r="E2" s="21" t="s">
        <v>497</v>
      </c>
    </row>
    <row r="3" spans="1:5" ht="18.899999999999999" customHeight="1" x14ac:dyDescent="0.2">
      <c r="A3" s="188" t="s">
        <v>593</v>
      </c>
      <c r="B3" s="188"/>
      <c r="C3" s="188"/>
      <c r="D3" s="20" t="s">
        <v>496</v>
      </c>
      <c r="E3" s="21">
        <v>1</v>
      </c>
    </row>
    <row r="4" spans="1:5" ht="18.899999999999999" customHeight="1" x14ac:dyDescent="0.2">
      <c r="A4" s="188" t="s">
        <v>514</v>
      </c>
      <c r="B4" s="188"/>
      <c r="C4" s="188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105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248</v>
      </c>
      <c r="C9" s="128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379</v>
      </c>
      <c r="C10" s="128">
        <v>0</v>
      </c>
      <c r="E10" s="14"/>
    </row>
    <row r="11" spans="1:5" x14ac:dyDescent="0.2">
      <c r="A11" s="26">
        <v>3130</v>
      </c>
      <c r="B11" s="22" t="s">
        <v>380</v>
      </c>
      <c r="C11" s="128">
        <v>0</v>
      </c>
    </row>
    <row r="13" spans="1:5" x14ac:dyDescent="0.2">
      <c r="A13" s="24" t="s">
        <v>106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381</v>
      </c>
      <c r="E14" s="25"/>
    </row>
    <row r="15" spans="1:5" x14ac:dyDescent="0.2">
      <c r="A15" s="26">
        <v>3210</v>
      </c>
      <c r="B15" s="22" t="s">
        <v>382</v>
      </c>
      <c r="C15" s="128">
        <v>0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>SIN INFORMACIÓN QUE REVELAR</v>
      </c>
    </row>
    <row r="16" spans="1:5" x14ac:dyDescent="0.2">
      <c r="A16" s="26">
        <v>3220</v>
      </c>
      <c r="B16" s="22" t="s">
        <v>383</v>
      </c>
      <c r="C16" s="128">
        <v>0</v>
      </c>
    </row>
    <row r="17" spans="1:5" x14ac:dyDescent="0.2">
      <c r="A17" s="26">
        <v>3230</v>
      </c>
      <c r="B17" s="22" t="s">
        <v>384</v>
      </c>
      <c r="C17" s="128">
        <f>SUM(C18:C21)</f>
        <v>0</v>
      </c>
    </row>
    <row r="18" spans="1:5" x14ac:dyDescent="0.2">
      <c r="A18" s="26">
        <v>3231</v>
      </c>
      <c r="B18" s="22" t="s">
        <v>385</v>
      </c>
      <c r="C18" s="128">
        <v>0</v>
      </c>
    </row>
    <row r="19" spans="1:5" x14ac:dyDescent="0.2">
      <c r="A19" s="26">
        <v>3232</v>
      </c>
      <c r="B19" s="22" t="s">
        <v>386</v>
      </c>
      <c r="C19" s="128">
        <v>0</v>
      </c>
      <c r="E19" s="14"/>
    </row>
    <row r="20" spans="1:5" x14ac:dyDescent="0.2">
      <c r="A20" s="26">
        <v>3233</v>
      </c>
      <c r="B20" s="22" t="s">
        <v>387</v>
      </c>
      <c r="C20" s="128">
        <v>0</v>
      </c>
    </row>
    <row r="21" spans="1:5" x14ac:dyDescent="0.2">
      <c r="A21" s="26">
        <v>3239</v>
      </c>
      <c r="B21" s="22" t="s">
        <v>388</v>
      </c>
      <c r="C21" s="128">
        <v>0</v>
      </c>
    </row>
    <row r="22" spans="1:5" x14ac:dyDescent="0.2">
      <c r="A22" s="26">
        <v>3240</v>
      </c>
      <c r="B22" s="22" t="s">
        <v>389</v>
      </c>
      <c r="C22" s="128">
        <f>SUM(C23:C25)</f>
        <v>0</v>
      </c>
    </row>
    <row r="23" spans="1:5" x14ac:dyDescent="0.2">
      <c r="A23" s="26">
        <v>3241</v>
      </c>
      <c r="B23" s="22" t="s">
        <v>390</v>
      </c>
      <c r="C23" s="128">
        <v>0</v>
      </c>
    </row>
    <row r="24" spans="1:5" x14ac:dyDescent="0.2">
      <c r="A24" s="26">
        <v>3242</v>
      </c>
      <c r="B24" s="22" t="s">
        <v>391</v>
      </c>
      <c r="C24" s="128">
        <v>0</v>
      </c>
    </row>
    <row r="25" spans="1:5" x14ac:dyDescent="0.2">
      <c r="A25" s="26">
        <v>3243</v>
      </c>
      <c r="B25" s="22" t="s">
        <v>392</v>
      </c>
      <c r="C25" s="128">
        <v>0</v>
      </c>
    </row>
    <row r="26" spans="1:5" x14ac:dyDescent="0.2">
      <c r="A26" s="26">
        <v>3250</v>
      </c>
      <c r="B26" s="22" t="s">
        <v>393</v>
      </c>
      <c r="C26" s="128">
        <f>SUM(C27:C29)</f>
        <v>0</v>
      </c>
    </row>
    <row r="27" spans="1:5" x14ac:dyDescent="0.2">
      <c r="A27" s="26">
        <v>3251</v>
      </c>
      <c r="B27" s="22" t="s">
        <v>394</v>
      </c>
      <c r="C27" s="128">
        <v>0</v>
      </c>
    </row>
    <row r="28" spans="1:5" x14ac:dyDescent="0.2">
      <c r="A28" s="26">
        <v>3252</v>
      </c>
      <c r="B28" s="22" t="s">
        <v>395</v>
      </c>
      <c r="C28" s="128">
        <v>0</v>
      </c>
    </row>
    <row r="29" spans="1:5" x14ac:dyDescent="0.2">
      <c r="A29" s="26">
        <v>3253</v>
      </c>
      <c r="B29" s="22" t="s">
        <v>590</v>
      </c>
      <c r="C29" s="128">
        <v>0</v>
      </c>
    </row>
    <row r="30" spans="1:5" x14ac:dyDescent="0.2">
      <c r="B30" s="22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1"/>
  <sheetViews>
    <sheetView topLeftCell="A124" zoomScaleNormal="100" workbookViewId="0">
      <selection activeCell="D141" sqref="D141"/>
    </sheetView>
  </sheetViews>
  <sheetFormatPr baseColWidth="10" defaultColWidth="9.109375" defaultRowHeight="10.199999999999999" x14ac:dyDescent="0.2"/>
  <cols>
    <col min="1" max="1" width="10" style="22" customWidth="1"/>
    <col min="2" max="2" width="38.5546875" style="159" customWidth="1"/>
    <col min="3" max="3" width="18.109375" style="22" customWidth="1"/>
    <col min="4" max="4" width="19.88671875" style="22" customWidth="1"/>
    <col min="5" max="16384" width="9.109375" style="22"/>
  </cols>
  <sheetData>
    <row r="1" spans="1:4" s="28" customFormat="1" ht="18.899999999999999" customHeight="1" x14ac:dyDescent="0.3">
      <c r="A1" s="188" t="str">
        <f>ESF!A1</f>
        <v>INSTITUTO MUNICIPAL DE VIVIENDA DE SAN MIGUEL DE ALLENDE, GTO.</v>
      </c>
      <c r="B1" s="188"/>
      <c r="C1" s="188"/>
      <c r="D1" s="20" t="s">
        <v>594</v>
      </c>
    </row>
    <row r="2" spans="1:4" s="28" customFormat="1" ht="18.899999999999999" customHeight="1" x14ac:dyDescent="0.3">
      <c r="A2" s="188" t="s">
        <v>501</v>
      </c>
      <c r="B2" s="188"/>
      <c r="C2" s="188"/>
      <c r="D2" s="176" t="s">
        <v>595</v>
      </c>
    </row>
    <row r="3" spans="1:4" s="28" customFormat="1" ht="18.899999999999999" customHeight="1" x14ac:dyDescent="0.3">
      <c r="A3" s="188" t="str">
        <f>ESF!A3</f>
        <v>Del 1 de Enero al 30 de Septiembre de 2025</v>
      </c>
      <c r="B3" s="188"/>
      <c r="C3" s="188"/>
      <c r="D3" s="20" t="s">
        <v>596</v>
      </c>
    </row>
    <row r="4" spans="1:4" s="28" customFormat="1" ht="18.899999999999999" customHeight="1" x14ac:dyDescent="0.3">
      <c r="A4" s="188" t="s">
        <v>514</v>
      </c>
      <c r="B4" s="188"/>
      <c r="C4" s="188"/>
      <c r="D4" s="20"/>
    </row>
    <row r="5" spans="1:4" x14ac:dyDescent="0.2">
      <c r="A5" s="23" t="s">
        <v>114</v>
      </c>
      <c r="B5" s="157"/>
      <c r="C5" s="24"/>
      <c r="D5" s="24"/>
    </row>
    <row r="7" spans="1:4" x14ac:dyDescent="0.2">
      <c r="A7" s="24" t="s">
        <v>579</v>
      </c>
      <c r="B7" s="157"/>
      <c r="C7" s="24"/>
      <c r="D7" s="24"/>
    </row>
    <row r="8" spans="1:4" x14ac:dyDescent="0.2">
      <c r="A8" s="25" t="s">
        <v>86</v>
      </c>
      <c r="B8" s="158" t="s">
        <v>83</v>
      </c>
      <c r="C8" s="81" t="s">
        <v>502</v>
      </c>
      <c r="D8" s="81" t="s">
        <v>503</v>
      </c>
    </row>
    <row r="9" spans="1:4" x14ac:dyDescent="0.2">
      <c r="A9" s="26">
        <v>1111</v>
      </c>
      <c r="B9" s="159" t="s">
        <v>396</v>
      </c>
      <c r="C9" s="128">
        <v>0</v>
      </c>
      <c r="D9" s="128">
        <v>0</v>
      </c>
    </row>
    <row r="10" spans="1:4" x14ac:dyDescent="0.2">
      <c r="A10" s="26">
        <v>1112</v>
      </c>
      <c r="B10" s="159" t="s">
        <v>397</v>
      </c>
      <c r="C10" s="128">
        <v>0</v>
      </c>
      <c r="D10" s="128">
        <v>0</v>
      </c>
    </row>
    <row r="11" spans="1:4" x14ac:dyDescent="0.2">
      <c r="A11" s="26">
        <v>1113</v>
      </c>
      <c r="B11" s="159" t="s">
        <v>398</v>
      </c>
      <c r="C11" s="128">
        <v>0</v>
      </c>
      <c r="D11" s="128">
        <v>0</v>
      </c>
    </row>
    <row r="12" spans="1:4" x14ac:dyDescent="0.2">
      <c r="A12" s="26">
        <v>1114</v>
      </c>
      <c r="B12" s="159" t="s">
        <v>115</v>
      </c>
      <c r="C12" s="128">
        <v>0</v>
      </c>
      <c r="D12" s="128">
        <v>0</v>
      </c>
    </row>
    <row r="13" spans="1:4" x14ac:dyDescent="0.2">
      <c r="A13" s="26">
        <v>1115</v>
      </c>
      <c r="B13" s="159" t="s">
        <v>116</v>
      </c>
      <c r="C13" s="128">
        <v>0</v>
      </c>
      <c r="D13" s="128">
        <v>0</v>
      </c>
    </row>
    <row r="14" spans="1:4" ht="20.399999999999999" x14ac:dyDescent="0.2">
      <c r="A14" s="26">
        <v>1116</v>
      </c>
      <c r="B14" s="159" t="s">
        <v>399</v>
      </c>
      <c r="C14" s="128">
        <v>0</v>
      </c>
      <c r="D14" s="128">
        <v>0</v>
      </c>
    </row>
    <row r="15" spans="1:4" x14ac:dyDescent="0.2">
      <c r="A15" s="26">
        <v>1119</v>
      </c>
      <c r="B15" s="159" t="s">
        <v>400</v>
      </c>
      <c r="C15" s="128">
        <v>0</v>
      </c>
      <c r="D15" s="128">
        <v>0</v>
      </c>
    </row>
    <row r="16" spans="1:4" x14ac:dyDescent="0.2">
      <c r="A16" s="33">
        <v>1110</v>
      </c>
      <c r="B16" s="160" t="s">
        <v>517</v>
      </c>
      <c r="C16" s="129">
        <f>SUM(C9:C15)</f>
        <v>0</v>
      </c>
      <c r="D16" s="129">
        <f>SUM(D9:D15)</f>
        <v>0</v>
      </c>
    </row>
    <row r="19" spans="1:4" x14ac:dyDescent="0.2">
      <c r="A19" s="24" t="s">
        <v>580</v>
      </c>
      <c r="B19" s="157"/>
      <c r="C19" s="24"/>
      <c r="D19" s="24"/>
    </row>
    <row r="20" spans="1:4" x14ac:dyDescent="0.2">
      <c r="A20" s="25" t="s">
        <v>86</v>
      </c>
      <c r="B20" s="158" t="s">
        <v>83</v>
      </c>
      <c r="C20" s="81" t="s">
        <v>502</v>
      </c>
      <c r="D20" s="81" t="s">
        <v>503</v>
      </c>
    </row>
    <row r="21" spans="1:4" ht="20.399999999999999" x14ac:dyDescent="0.2">
      <c r="A21" s="33">
        <v>1230</v>
      </c>
      <c r="B21" s="160" t="s">
        <v>145</v>
      </c>
      <c r="C21" s="129">
        <f>SUM(C22:C28)</f>
        <v>0</v>
      </c>
      <c r="D21" s="129">
        <f>SUM(D22:D28)</f>
        <v>0</v>
      </c>
    </row>
    <row r="22" spans="1:4" x14ac:dyDescent="0.2">
      <c r="A22" s="26">
        <v>1231</v>
      </c>
      <c r="B22" s="159" t="s">
        <v>146</v>
      </c>
      <c r="C22" s="128">
        <v>0</v>
      </c>
      <c r="D22" s="128">
        <v>0</v>
      </c>
    </row>
    <row r="23" spans="1:4" x14ac:dyDescent="0.2">
      <c r="A23" s="26">
        <v>1232</v>
      </c>
      <c r="B23" s="159" t="s">
        <v>147</v>
      </c>
      <c r="C23" s="128">
        <v>0</v>
      </c>
      <c r="D23" s="128">
        <v>0</v>
      </c>
    </row>
    <row r="24" spans="1:4" x14ac:dyDescent="0.2">
      <c r="A24" s="26">
        <v>1233</v>
      </c>
      <c r="B24" s="159" t="s">
        <v>148</v>
      </c>
      <c r="C24" s="128">
        <v>0</v>
      </c>
      <c r="D24" s="128">
        <v>0</v>
      </c>
    </row>
    <row r="25" spans="1:4" x14ac:dyDescent="0.2">
      <c r="A25" s="26">
        <v>1234</v>
      </c>
      <c r="B25" s="159" t="s">
        <v>149</v>
      </c>
      <c r="C25" s="128">
        <v>0</v>
      </c>
      <c r="D25" s="128">
        <v>0</v>
      </c>
    </row>
    <row r="26" spans="1:4" ht="20.399999999999999" x14ac:dyDescent="0.2">
      <c r="A26" s="26">
        <v>1235</v>
      </c>
      <c r="B26" s="159" t="s">
        <v>150</v>
      </c>
      <c r="C26" s="128">
        <v>0</v>
      </c>
      <c r="D26" s="128">
        <v>0</v>
      </c>
    </row>
    <row r="27" spans="1:4" x14ac:dyDescent="0.2">
      <c r="A27" s="26">
        <v>1236</v>
      </c>
      <c r="B27" s="159" t="s">
        <v>151</v>
      </c>
      <c r="C27" s="128">
        <v>0</v>
      </c>
      <c r="D27" s="128">
        <v>0</v>
      </c>
    </row>
    <row r="28" spans="1:4" x14ac:dyDescent="0.2">
      <c r="A28" s="26">
        <v>1239</v>
      </c>
      <c r="B28" s="159" t="s">
        <v>152</v>
      </c>
      <c r="C28" s="128">
        <v>0</v>
      </c>
      <c r="D28" s="128">
        <v>0</v>
      </c>
    </row>
    <row r="29" spans="1:4" x14ac:dyDescent="0.2">
      <c r="A29" s="33">
        <v>1240</v>
      </c>
      <c r="B29" s="160" t="s">
        <v>153</v>
      </c>
      <c r="C29" s="129">
        <f>SUM(C30:C37)</f>
        <v>0</v>
      </c>
      <c r="D29" s="129">
        <f>SUM(D30:D37)</f>
        <v>0</v>
      </c>
    </row>
    <row r="30" spans="1:4" x14ac:dyDescent="0.2">
      <c r="A30" s="26">
        <v>1241</v>
      </c>
      <c r="B30" s="159" t="s">
        <v>154</v>
      </c>
      <c r="C30" s="128">
        <v>0</v>
      </c>
      <c r="D30" s="128">
        <v>0</v>
      </c>
    </row>
    <row r="31" spans="1:4" x14ac:dyDescent="0.2">
      <c r="A31" s="26">
        <v>1242</v>
      </c>
      <c r="B31" s="159" t="s">
        <v>155</v>
      </c>
      <c r="C31" s="128">
        <v>0</v>
      </c>
      <c r="D31" s="128">
        <v>0</v>
      </c>
    </row>
    <row r="32" spans="1:4" x14ac:dyDescent="0.2">
      <c r="A32" s="26">
        <v>1243</v>
      </c>
      <c r="B32" s="159" t="s">
        <v>156</v>
      </c>
      <c r="C32" s="128">
        <v>0</v>
      </c>
      <c r="D32" s="128">
        <v>0</v>
      </c>
    </row>
    <row r="33" spans="1:4" x14ac:dyDescent="0.2">
      <c r="A33" s="26">
        <v>1244</v>
      </c>
      <c r="B33" s="159" t="s">
        <v>157</v>
      </c>
      <c r="C33" s="128">
        <v>0</v>
      </c>
      <c r="D33" s="128">
        <v>0</v>
      </c>
    </row>
    <row r="34" spans="1:4" x14ac:dyDescent="0.2">
      <c r="A34" s="26">
        <v>1245</v>
      </c>
      <c r="B34" s="159" t="s">
        <v>158</v>
      </c>
      <c r="C34" s="128">
        <v>0</v>
      </c>
      <c r="D34" s="128">
        <v>0</v>
      </c>
    </row>
    <row r="35" spans="1:4" x14ac:dyDescent="0.2">
      <c r="A35" s="26">
        <v>1246</v>
      </c>
      <c r="B35" s="159" t="s">
        <v>159</v>
      </c>
      <c r="C35" s="128">
        <v>0</v>
      </c>
      <c r="D35" s="128">
        <v>0</v>
      </c>
    </row>
    <row r="36" spans="1:4" x14ac:dyDescent="0.2">
      <c r="A36" s="26">
        <v>1247</v>
      </c>
      <c r="B36" s="159" t="s">
        <v>160</v>
      </c>
      <c r="C36" s="128">
        <v>0</v>
      </c>
      <c r="D36" s="128">
        <v>0</v>
      </c>
    </row>
    <row r="37" spans="1:4" x14ac:dyDescent="0.2">
      <c r="A37" s="26">
        <v>1248</v>
      </c>
      <c r="B37" s="159" t="s">
        <v>161</v>
      </c>
      <c r="C37" s="128">
        <v>0</v>
      </c>
      <c r="D37" s="128">
        <v>0</v>
      </c>
    </row>
    <row r="38" spans="1:4" x14ac:dyDescent="0.2">
      <c r="A38" s="108">
        <v>1250</v>
      </c>
      <c r="B38" s="161" t="s">
        <v>163</v>
      </c>
      <c r="C38" s="130">
        <f>SUM(C39:C43)</f>
        <v>0</v>
      </c>
      <c r="D38" s="130">
        <f>SUM(D39:D43)</f>
        <v>0</v>
      </c>
    </row>
    <row r="39" spans="1:4" x14ac:dyDescent="0.2">
      <c r="A39" s="109">
        <v>1251</v>
      </c>
      <c r="B39" s="162" t="s">
        <v>164</v>
      </c>
      <c r="C39" s="131">
        <v>0</v>
      </c>
      <c r="D39" s="131">
        <v>0</v>
      </c>
    </row>
    <row r="40" spans="1:4" x14ac:dyDescent="0.2">
      <c r="A40" s="109">
        <v>1252</v>
      </c>
      <c r="B40" s="162" t="s">
        <v>165</v>
      </c>
      <c r="C40" s="131">
        <v>0</v>
      </c>
      <c r="D40" s="131">
        <v>0</v>
      </c>
    </row>
    <row r="41" spans="1:4" x14ac:dyDescent="0.2">
      <c r="A41" s="109">
        <v>1253</v>
      </c>
      <c r="B41" s="162" t="s">
        <v>166</v>
      </c>
      <c r="C41" s="131">
        <v>0</v>
      </c>
      <c r="D41" s="131">
        <v>0</v>
      </c>
    </row>
    <row r="42" spans="1:4" x14ac:dyDescent="0.2">
      <c r="A42" s="109">
        <v>1254</v>
      </c>
      <c r="B42" s="162" t="s">
        <v>167</v>
      </c>
      <c r="C42" s="131">
        <v>0</v>
      </c>
      <c r="D42" s="131">
        <v>0</v>
      </c>
    </row>
    <row r="43" spans="1:4" x14ac:dyDescent="0.2">
      <c r="A43" s="109">
        <v>1259</v>
      </c>
      <c r="B43" s="162" t="s">
        <v>168</v>
      </c>
      <c r="C43" s="131">
        <v>0</v>
      </c>
      <c r="D43" s="131">
        <v>0</v>
      </c>
    </row>
    <row r="44" spans="1:4" ht="20.399999999999999" x14ac:dyDescent="0.2">
      <c r="B44" s="163" t="s">
        <v>518</v>
      </c>
      <c r="C44" s="129">
        <f>C21+C29+C38</f>
        <v>0</v>
      </c>
      <c r="D44" s="129">
        <f>D21+D29+D38</f>
        <v>0</v>
      </c>
    </row>
    <row r="46" spans="1:4" x14ac:dyDescent="0.2">
      <c r="A46" s="24" t="s">
        <v>581</v>
      </c>
      <c r="B46" s="157"/>
      <c r="C46" s="24"/>
      <c r="D46" s="24"/>
    </row>
    <row r="47" spans="1:4" x14ac:dyDescent="0.2">
      <c r="A47" s="25" t="s">
        <v>86</v>
      </c>
      <c r="B47" s="158" t="s">
        <v>83</v>
      </c>
      <c r="C47" s="81" t="s">
        <v>502</v>
      </c>
      <c r="D47" s="81" t="s">
        <v>503</v>
      </c>
    </row>
    <row r="48" spans="1:4" x14ac:dyDescent="0.2">
      <c r="A48" s="33">
        <v>3210</v>
      </c>
      <c r="B48" s="160" t="s">
        <v>519</v>
      </c>
      <c r="C48" s="129">
        <v>0</v>
      </c>
      <c r="D48" s="129">
        <v>0</v>
      </c>
    </row>
    <row r="49" spans="1:4" ht="20.399999999999999" x14ac:dyDescent="0.2">
      <c r="A49" s="26"/>
      <c r="B49" s="163" t="s">
        <v>508</v>
      </c>
      <c r="C49" s="129">
        <f>C54+C66+C94+C97+C50</f>
        <v>0</v>
      </c>
      <c r="D49" s="129">
        <f>D54+D66+D94+D97+D50</f>
        <v>0</v>
      </c>
    </row>
    <row r="50" spans="1:4" x14ac:dyDescent="0.2">
      <c r="A50" s="92">
        <v>5100</v>
      </c>
      <c r="B50" s="164" t="s">
        <v>273</v>
      </c>
      <c r="C50" s="132">
        <f>SUM(C53+C51)</f>
        <v>0</v>
      </c>
      <c r="D50" s="132">
        <f>SUM(D53+D51)</f>
        <v>0</v>
      </c>
    </row>
    <row r="51" spans="1:4" x14ac:dyDescent="0.2">
      <c r="A51" s="110">
        <v>5120</v>
      </c>
      <c r="B51" s="165" t="s">
        <v>142</v>
      </c>
      <c r="C51" s="133">
        <f>C52</f>
        <v>0</v>
      </c>
      <c r="D51" s="133">
        <f>D52</f>
        <v>0</v>
      </c>
    </row>
    <row r="52" spans="1:4" x14ac:dyDescent="0.2">
      <c r="A52" s="106">
        <v>5120</v>
      </c>
      <c r="B52" s="166" t="s">
        <v>142</v>
      </c>
      <c r="C52" s="127">
        <v>0</v>
      </c>
      <c r="D52" s="127">
        <v>0</v>
      </c>
    </row>
    <row r="53" spans="1:4" x14ac:dyDescent="0.2">
      <c r="A53" s="93">
        <v>5130</v>
      </c>
      <c r="B53" s="167" t="s">
        <v>537</v>
      </c>
      <c r="C53" s="134">
        <v>0</v>
      </c>
      <c r="D53" s="134">
        <v>0</v>
      </c>
    </row>
    <row r="54" spans="1:4" ht="20.399999999999999" x14ac:dyDescent="0.2">
      <c r="A54" s="33">
        <v>5400</v>
      </c>
      <c r="B54" s="160" t="s">
        <v>338</v>
      </c>
      <c r="C54" s="129">
        <f>C55+C57+C59+C61+C63</f>
        <v>0</v>
      </c>
      <c r="D54" s="129">
        <f>D55+D57+D59+D61+D63</f>
        <v>0</v>
      </c>
    </row>
    <row r="55" spans="1:4" x14ac:dyDescent="0.2">
      <c r="A55" s="26">
        <v>5410</v>
      </c>
      <c r="B55" s="159" t="s">
        <v>509</v>
      </c>
      <c r="C55" s="128">
        <f>C56</f>
        <v>0</v>
      </c>
      <c r="D55" s="128">
        <f>D56</f>
        <v>0</v>
      </c>
    </row>
    <row r="56" spans="1:4" x14ac:dyDescent="0.2">
      <c r="A56" s="26">
        <v>5411</v>
      </c>
      <c r="B56" s="159" t="s">
        <v>340</v>
      </c>
      <c r="C56" s="128">
        <v>0</v>
      </c>
      <c r="D56" s="128">
        <v>0</v>
      </c>
    </row>
    <row r="57" spans="1:4" x14ac:dyDescent="0.2">
      <c r="A57" s="26">
        <v>5420</v>
      </c>
      <c r="B57" s="159" t="s">
        <v>510</v>
      </c>
      <c r="C57" s="128">
        <f>C58</f>
        <v>0</v>
      </c>
      <c r="D57" s="128">
        <f>D58</f>
        <v>0</v>
      </c>
    </row>
    <row r="58" spans="1:4" x14ac:dyDescent="0.2">
      <c r="A58" s="26">
        <v>5421</v>
      </c>
      <c r="B58" s="159" t="s">
        <v>343</v>
      </c>
      <c r="C58" s="128">
        <v>0</v>
      </c>
      <c r="D58" s="128">
        <v>0</v>
      </c>
    </row>
    <row r="59" spans="1:4" x14ac:dyDescent="0.2">
      <c r="A59" s="26">
        <v>5430</v>
      </c>
      <c r="B59" s="159" t="s">
        <v>511</v>
      </c>
      <c r="C59" s="128">
        <f>C60</f>
        <v>0</v>
      </c>
      <c r="D59" s="128">
        <f>D60</f>
        <v>0</v>
      </c>
    </row>
    <row r="60" spans="1:4" x14ac:dyDescent="0.2">
      <c r="A60" s="26">
        <v>5431</v>
      </c>
      <c r="B60" s="159" t="s">
        <v>346</v>
      </c>
      <c r="C60" s="128">
        <v>0</v>
      </c>
      <c r="D60" s="128">
        <v>0</v>
      </c>
    </row>
    <row r="61" spans="1:4" x14ac:dyDescent="0.2">
      <c r="A61" s="26">
        <v>5440</v>
      </c>
      <c r="B61" s="159" t="s">
        <v>512</v>
      </c>
      <c r="C61" s="128">
        <f>C62</f>
        <v>0</v>
      </c>
      <c r="D61" s="128">
        <f>D62</f>
        <v>0</v>
      </c>
    </row>
    <row r="62" spans="1:4" x14ac:dyDescent="0.2">
      <c r="A62" s="26">
        <v>5441</v>
      </c>
      <c r="B62" s="159" t="s">
        <v>512</v>
      </c>
      <c r="C62" s="128">
        <v>0</v>
      </c>
      <c r="D62" s="128">
        <v>0</v>
      </c>
    </row>
    <row r="63" spans="1:4" x14ac:dyDescent="0.2">
      <c r="A63" s="26">
        <v>5450</v>
      </c>
      <c r="B63" s="159" t="s">
        <v>513</v>
      </c>
      <c r="C63" s="128">
        <f>SUM(C64:C65)</f>
        <v>0</v>
      </c>
      <c r="D63" s="128">
        <f>SUM(D64:D65)</f>
        <v>0</v>
      </c>
    </row>
    <row r="64" spans="1:4" x14ac:dyDescent="0.2">
      <c r="A64" s="26">
        <v>5451</v>
      </c>
      <c r="B64" s="159" t="s">
        <v>350</v>
      </c>
      <c r="C64" s="128">
        <v>0</v>
      </c>
      <c r="D64" s="128">
        <v>0</v>
      </c>
    </row>
    <row r="65" spans="1:4" ht="20.399999999999999" x14ac:dyDescent="0.2">
      <c r="A65" s="26">
        <v>5452</v>
      </c>
      <c r="B65" s="159" t="s">
        <v>351</v>
      </c>
      <c r="C65" s="128">
        <v>0</v>
      </c>
      <c r="D65" s="128">
        <v>0</v>
      </c>
    </row>
    <row r="66" spans="1:4" x14ac:dyDescent="0.2">
      <c r="A66" s="33">
        <v>5500</v>
      </c>
      <c r="B66" s="160" t="s">
        <v>352</v>
      </c>
      <c r="C66" s="129">
        <f>C67+C76+C79+C85</f>
        <v>0</v>
      </c>
      <c r="D66" s="129">
        <f>D67+D76+D79+D85</f>
        <v>0</v>
      </c>
    </row>
    <row r="67" spans="1:4" ht="20.399999999999999" x14ac:dyDescent="0.2">
      <c r="A67" s="26">
        <v>5510</v>
      </c>
      <c r="B67" s="159" t="s">
        <v>353</v>
      </c>
      <c r="C67" s="128">
        <f>SUM(C68:C75)</f>
        <v>0</v>
      </c>
      <c r="D67" s="128">
        <f>SUM(D68:D75)</f>
        <v>0</v>
      </c>
    </row>
    <row r="68" spans="1:4" ht="20.399999999999999" x14ac:dyDescent="0.2">
      <c r="A68" s="26">
        <v>5511</v>
      </c>
      <c r="B68" s="159" t="s">
        <v>354</v>
      </c>
      <c r="C68" s="128">
        <v>0</v>
      </c>
      <c r="D68" s="128">
        <v>0</v>
      </c>
    </row>
    <row r="69" spans="1:4" ht="20.399999999999999" x14ac:dyDescent="0.2">
      <c r="A69" s="26">
        <v>5512</v>
      </c>
      <c r="B69" s="159" t="s">
        <v>355</v>
      </c>
      <c r="C69" s="128">
        <v>0</v>
      </c>
      <c r="D69" s="128">
        <v>0</v>
      </c>
    </row>
    <row r="70" spans="1:4" x14ac:dyDescent="0.2">
      <c r="A70" s="26">
        <v>5513</v>
      </c>
      <c r="B70" s="159" t="s">
        <v>356</v>
      </c>
      <c r="C70" s="128">
        <v>0</v>
      </c>
      <c r="D70" s="128">
        <v>0</v>
      </c>
    </row>
    <row r="71" spans="1:4" x14ac:dyDescent="0.2">
      <c r="A71" s="26">
        <v>5514</v>
      </c>
      <c r="B71" s="159" t="s">
        <v>357</v>
      </c>
      <c r="C71" s="128">
        <v>0</v>
      </c>
      <c r="D71" s="128">
        <v>0</v>
      </c>
    </row>
    <row r="72" spans="1:4" x14ac:dyDescent="0.2">
      <c r="A72" s="26">
        <v>5515</v>
      </c>
      <c r="B72" s="159" t="s">
        <v>358</v>
      </c>
      <c r="C72" s="128">
        <v>0</v>
      </c>
      <c r="D72" s="128">
        <v>0</v>
      </c>
    </row>
    <row r="73" spans="1:4" x14ac:dyDescent="0.2">
      <c r="A73" s="26">
        <v>5516</v>
      </c>
      <c r="B73" s="159" t="s">
        <v>359</v>
      </c>
      <c r="C73" s="128">
        <v>0</v>
      </c>
      <c r="D73" s="128">
        <v>0</v>
      </c>
    </row>
    <row r="74" spans="1:4" x14ac:dyDescent="0.2">
      <c r="A74" s="26">
        <v>5517</v>
      </c>
      <c r="B74" s="159" t="s">
        <v>360</v>
      </c>
      <c r="C74" s="128">
        <v>0</v>
      </c>
      <c r="D74" s="128">
        <v>0</v>
      </c>
    </row>
    <row r="75" spans="1:4" ht="20.399999999999999" x14ac:dyDescent="0.2">
      <c r="A75" s="26">
        <v>5518</v>
      </c>
      <c r="B75" s="159" t="s">
        <v>41</v>
      </c>
      <c r="C75" s="128">
        <v>0</v>
      </c>
      <c r="D75" s="128">
        <v>0</v>
      </c>
    </row>
    <row r="76" spans="1:4" x14ac:dyDescent="0.2">
      <c r="A76" s="26">
        <v>5520</v>
      </c>
      <c r="B76" s="159" t="s">
        <v>40</v>
      </c>
      <c r="C76" s="128">
        <f>SUM(C77:C78)</f>
        <v>0</v>
      </c>
      <c r="D76" s="128">
        <f>SUM(D77:D78)</f>
        <v>0</v>
      </c>
    </row>
    <row r="77" spans="1:4" x14ac:dyDescent="0.2">
      <c r="A77" s="26">
        <v>5521</v>
      </c>
      <c r="B77" s="159" t="s">
        <v>361</v>
      </c>
      <c r="C77" s="128">
        <v>0</v>
      </c>
      <c r="D77" s="128">
        <v>0</v>
      </c>
    </row>
    <row r="78" spans="1:4" x14ac:dyDescent="0.2">
      <c r="A78" s="26">
        <v>5522</v>
      </c>
      <c r="B78" s="159" t="s">
        <v>362</v>
      </c>
      <c r="C78" s="128">
        <v>0</v>
      </c>
      <c r="D78" s="128">
        <v>0</v>
      </c>
    </row>
    <row r="79" spans="1:4" x14ac:dyDescent="0.2">
      <c r="A79" s="26">
        <v>5530</v>
      </c>
      <c r="B79" s="159" t="s">
        <v>363</v>
      </c>
      <c r="C79" s="128">
        <f>SUM(C80:C84)</f>
        <v>0</v>
      </c>
      <c r="D79" s="128">
        <f>SUM(D80:D84)</f>
        <v>0</v>
      </c>
    </row>
    <row r="80" spans="1:4" x14ac:dyDescent="0.2">
      <c r="A80" s="26">
        <v>5531</v>
      </c>
      <c r="B80" s="159" t="s">
        <v>364</v>
      </c>
      <c r="C80" s="128">
        <v>0</v>
      </c>
      <c r="D80" s="128">
        <v>0</v>
      </c>
    </row>
    <row r="81" spans="1:4" x14ac:dyDescent="0.2">
      <c r="A81" s="26">
        <v>5532</v>
      </c>
      <c r="B81" s="159" t="s">
        <v>365</v>
      </c>
      <c r="C81" s="128">
        <v>0</v>
      </c>
      <c r="D81" s="128">
        <v>0</v>
      </c>
    </row>
    <row r="82" spans="1:4" ht="20.399999999999999" x14ac:dyDescent="0.2">
      <c r="A82" s="26">
        <v>5533</v>
      </c>
      <c r="B82" s="159" t="s">
        <v>366</v>
      </c>
      <c r="C82" s="128">
        <v>0</v>
      </c>
      <c r="D82" s="128">
        <v>0</v>
      </c>
    </row>
    <row r="83" spans="1:4" ht="20.399999999999999" x14ac:dyDescent="0.2">
      <c r="A83" s="26">
        <v>5534</v>
      </c>
      <c r="B83" s="159" t="s">
        <v>367</v>
      </c>
      <c r="C83" s="128">
        <v>0</v>
      </c>
      <c r="D83" s="128">
        <v>0</v>
      </c>
    </row>
    <row r="84" spans="1:4" ht="20.399999999999999" x14ac:dyDescent="0.2">
      <c r="A84" s="26">
        <v>5535</v>
      </c>
      <c r="B84" s="159" t="s">
        <v>368</v>
      </c>
      <c r="C84" s="128">
        <v>0</v>
      </c>
      <c r="D84" s="128">
        <v>0</v>
      </c>
    </row>
    <row r="85" spans="1:4" x14ac:dyDescent="0.2">
      <c r="A85" s="26">
        <v>5590</v>
      </c>
      <c r="B85" s="159" t="s">
        <v>369</v>
      </c>
      <c r="C85" s="128">
        <f>SUM(C86:C93)</f>
        <v>0</v>
      </c>
      <c r="D85" s="128">
        <f>SUM(D86:D93)</f>
        <v>0</v>
      </c>
    </row>
    <row r="86" spans="1:4" x14ac:dyDescent="0.2">
      <c r="A86" s="26">
        <v>5591</v>
      </c>
      <c r="B86" s="159" t="s">
        <v>370</v>
      </c>
      <c r="C86" s="128">
        <v>0</v>
      </c>
      <c r="D86" s="128">
        <v>0</v>
      </c>
    </row>
    <row r="87" spans="1:4" x14ac:dyDescent="0.2">
      <c r="A87" s="26">
        <v>5592</v>
      </c>
      <c r="B87" s="159" t="s">
        <v>371</v>
      </c>
      <c r="C87" s="128">
        <v>0</v>
      </c>
      <c r="D87" s="128">
        <v>0</v>
      </c>
    </row>
    <row r="88" spans="1:4" x14ac:dyDescent="0.2">
      <c r="A88" s="26">
        <v>5593</v>
      </c>
      <c r="B88" s="159" t="s">
        <v>372</v>
      </c>
      <c r="C88" s="128">
        <v>0</v>
      </c>
      <c r="D88" s="128">
        <v>0</v>
      </c>
    </row>
    <row r="89" spans="1:4" ht="20.399999999999999" x14ac:dyDescent="0.2">
      <c r="A89" s="26">
        <v>5594</v>
      </c>
      <c r="B89" s="159" t="s">
        <v>373</v>
      </c>
      <c r="C89" s="128">
        <v>0</v>
      </c>
      <c r="D89" s="128">
        <v>0</v>
      </c>
    </row>
    <row r="90" spans="1:4" ht="20.399999999999999" x14ac:dyDescent="0.2">
      <c r="A90" s="26">
        <v>5595</v>
      </c>
      <c r="B90" s="159" t="s">
        <v>374</v>
      </c>
      <c r="C90" s="128">
        <v>0</v>
      </c>
      <c r="D90" s="128">
        <v>0</v>
      </c>
    </row>
    <row r="91" spans="1:4" x14ac:dyDescent="0.2">
      <c r="A91" s="26">
        <v>5596</v>
      </c>
      <c r="B91" s="159" t="s">
        <v>269</v>
      </c>
      <c r="C91" s="128">
        <v>0</v>
      </c>
      <c r="D91" s="128">
        <v>0</v>
      </c>
    </row>
    <row r="92" spans="1:4" x14ac:dyDescent="0.2">
      <c r="A92" s="26">
        <v>5597</v>
      </c>
      <c r="B92" s="159" t="s">
        <v>375</v>
      </c>
      <c r="C92" s="128">
        <v>0</v>
      </c>
      <c r="D92" s="128">
        <v>0</v>
      </c>
    </row>
    <row r="93" spans="1:4" x14ac:dyDescent="0.2">
      <c r="A93" s="26">
        <v>5599</v>
      </c>
      <c r="B93" s="159" t="s">
        <v>376</v>
      </c>
      <c r="C93" s="128">
        <v>0</v>
      </c>
      <c r="D93" s="128">
        <v>0</v>
      </c>
    </row>
    <row r="94" spans="1:4" x14ac:dyDescent="0.2">
      <c r="A94" s="33">
        <v>5600</v>
      </c>
      <c r="B94" s="160" t="s">
        <v>39</v>
      </c>
      <c r="C94" s="129">
        <f>C95</f>
        <v>0</v>
      </c>
      <c r="D94" s="129">
        <f>D95</f>
        <v>0</v>
      </c>
    </row>
    <row r="95" spans="1:4" x14ac:dyDescent="0.2">
      <c r="A95" s="26">
        <v>5610</v>
      </c>
      <c r="B95" s="159" t="s">
        <v>377</v>
      </c>
      <c r="C95" s="128">
        <f>C96</f>
        <v>0</v>
      </c>
      <c r="D95" s="128">
        <f>D96</f>
        <v>0</v>
      </c>
    </row>
    <row r="96" spans="1:4" x14ac:dyDescent="0.2">
      <c r="A96" s="26">
        <v>5611</v>
      </c>
      <c r="B96" s="159" t="s">
        <v>378</v>
      </c>
      <c r="C96" s="128">
        <v>0</v>
      </c>
      <c r="D96" s="128">
        <v>0</v>
      </c>
    </row>
    <row r="97" spans="1:4" x14ac:dyDescent="0.2">
      <c r="A97" s="33">
        <v>2110</v>
      </c>
      <c r="B97" s="168" t="s">
        <v>520</v>
      </c>
      <c r="C97" s="129">
        <f>SUM(C98:C102)</f>
        <v>0</v>
      </c>
      <c r="D97" s="129">
        <f>SUM(D98:D102)</f>
        <v>0</v>
      </c>
    </row>
    <row r="98" spans="1:4" x14ac:dyDescent="0.2">
      <c r="A98" s="26">
        <v>2111</v>
      </c>
      <c r="B98" s="159" t="s">
        <v>521</v>
      </c>
      <c r="C98" s="128">
        <v>0</v>
      </c>
      <c r="D98" s="128">
        <v>0</v>
      </c>
    </row>
    <row r="99" spans="1:4" x14ac:dyDescent="0.2">
      <c r="A99" s="26">
        <v>2112</v>
      </c>
      <c r="B99" s="159" t="s">
        <v>522</v>
      </c>
      <c r="C99" s="128">
        <v>0</v>
      </c>
      <c r="D99" s="128">
        <v>0</v>
      </c>
    </row>
    <row r="100" spans="1:4" x14ac:dyDescent="0.2">
      <c r="A100" s="26">
        <v>2112</v>
      </c>
      <c r="B100" s="159" t="s">
        <v>523</v>
      </c>
      <c r="C100" s="128">
        <v>0</v>
      </c>
      <c r="D100" s="128">
        <v>0</v>
      </c>
    </row>
    <row r="101" spans="1:4" x14ac:dyDescent="0.2">
      <c r="A101" s="26">
        <v>2115</v>
      </c>
      <c r="B101" s="159" t="s">
        <v>524</v>
      </c>
      <c r="C101" s="128">
        <v>0</v>
      </c>
      <c r="D101" s="128">
        <v>0</v>
      </c>
    </row>
    <row r="102" spans="1:4" x14ac:dyDescent="0.2">
      <c r="A102" s="26">
        <v>2114</v>
      </c>
      <c r="B102" s="159" t="s">
        <v>525</v>
      </c>
      <c r="C102" s="128">
        <v>0</v>
      </c>
      <c r="D102" s="128">
        <v>0</v>
      </c>
    </row>
    <row r="103" spans="1:4" ht="20.399999999999999" x14ac:dyDescent="0.2">
      <c r="A103" s="93"/>
      <c r="B103" s="169" t="s">
        <v>538</v>
      </c>
      <c r="C103" s="132">
        <f>+C104</f>
        <v>0</v>
      </c>
      <c r="D103" s="132">
        <f>+D104</f>
        <v>0</v>
      </c>
    </row>
    <row r="104" spans="1:4" x14ac:dyDescent="0.2">
      <c r="A104" s="92">
        <v>1270</v>
      </c>
      <c r="B104" s="164" t="s">
        <v>169</v>
      </c>
      <c r="C104" s="135">
        <f>+C105</f>
        <v>0</v>
      </c>
      <c r="D104" s="135">
        <f>+D105</f>
        <v>0</v>
      </c>
    </row>
    <row r="105" spans="1:4" x14ac:dyDescent="0.2">
      <c r="A105" s="93">
        <v>1273</v>
      </c>
      <c r="B105" s="167" t="s">
        <v>539</v>
      </c>
      <c r="C105" s="136">
        <v>0</v>
      </c>
      <c r="D105" s="136">
        <v>0</v>
      </c>
    </row>
    <row r="106" spans="1:4" ht="20.399999999999999" x14ac:dyDescent="0.2">
      <c r="A106" s="93"/>
      <c r="B106" s="169" t="s">
        <v>540</v>
      </c>
      <c r="C106" s="132">
        <f>+C107+C129</f>
        <v>0</v>
      </c>
      <c r="D106" s="132">
        <f>+D107+D129</f>
        <v>0</v>
      </c>
    </row>
    <row r="107" spans="1:4" x14ac:dyDescent="0.2">
      <c r="A107" s="92">
        <v>4300</v>
      </c>
      <c r="B107" s="170" t="s">
        <v>585</v>
      </c>
      <c r="C107" s="135">
        <f>C121+C108+C111+C117+C119</f>
        <v>0</v>
      </c>
      <c r="D107" s="137">
        <f>D121+D108+D111+D117+D119</f>
        <v>0</v>
      </c>
    </row>
    <row r="108" spans="1:4" x14ac:dyDescent="0.2">
      <c r="A108" s="92">
        <v>4310</v>
      </c>
      <c r="B108" s="170" t="s">
        <v>256</v>
      </c>
      <c r="C108" s="135">
        <f>SUM(C109:C110)</f>
        <v>0</v>
      </c>
      <c r="D108" s="135">
        <f>SUM(D109:D110)</f>
        <v>0</v>
      </c>
    </row>
    <row r="109" spans="1:4" ht="20.399999999999999" x14ac:dyDescent="0.2">
      <c r="A109" s="93">
        <v>4311</v>
      </c>
      <c r="B109" s="171" t="s">
        <v>426</v>
      </c>
      <c r="C109" s="136">
        <v>0</v>
      </c>
      <c r="D109" s="138">
        <v>0</v>
      </c>
    </row>
    <row r="110" spans="1:4" x14ac:dyDescent="0.2">
      <c r="A110" s="93">
        <v>4319</v>
      </c>
      <c r="B110" s="171" t="s">
        <v>257</v>
      </c>
      <c r="C110" s="136">
        <v>0</v>
      </c>
      <c r="D110" s="138">
        <v>0</v>
      </c>
    </row>
    <row r="111" spans="1:4" x14ac:dyDescent="0.2">
      <c r="A111" s="92">
        <v>4320</v>
      </c>
      <c r="B111" s="170" t="s">
        <v>258</v>
      </c>
      <c r="C111" s="135">
        <f>SUM(C112:C116)</f>
        <v>0</v>
      </c>
      <c r="D111" s="135">
        <f>SUM(D112:D116)</f>
        <v>0</v>
      </c>
    </row>
    <row r="112" spans="1:4" ht="20.399999999999999" x14ac:dyDescent="0.2">
      <c r="A112" s="93">
        <v>4321</v>
      </c>
      <c r="B112" s="171" t="s">
        <v>259</v>
      </c>
      <c r="C112" s="136">
        <v>0</v>
      </c>
      <c r="D112" s="138">
        <v>0</v>
      </c>
    </row>
    <row r="113" spans="1:4" ht="20.399999999999999" x14ac:dyDescent="0.2">
      <c r="A113" s="93">
        <v>4322</v>
      </c>
      <c r="B113" s="171" t="s">
        <v>260</v>
      </c>
      <c r="C113" s="136">
        <v>0</v>
      </c>
      <c r="D113" s="138">
        <v>0</v>
      </c>
    </row>
    <row r="114" spans="1:4" ht="20.399999999999999" x14ac:dyDescent="0.2">
      <c r="A114" s="93">
        <v>4323</v>
      </c>
      <c r="B114" s="171" t="s">
        <v>261</v>
      </c>
      <c r="C114" s="136">
        <v>0</v>
      </c>
      <c r="D114" s="138">
        <v>0</v>
      </c>
    </row>
    <row r="115" spans="1:4" ht="20.399999999999999" x14ac:dyDescent="0.2">
      <c r="A115" s="93">
        <v>4324</v>
      </c>
      <c r="B115" s="171" t="s">
        <v>262</v>
      </c>
      <c r="C115" s="136">
        <v>0</v>
      </c>
      <c r="D115" s="138">
        <v>0</v>
      </c>
    </row>
    <row r="116" spans="1:4" ht="20.399999999999999" x14ac:dyDescent="0.2">
      <c r="A116" s="93">
        <v>4325</v>
      </c>
      <c r="B116" s="171" t="s">
        <v>263</v>
      </c>
      <c r="C116" s="136">
        <v>0</v>
      </c>
      <c r="D116" s="138">
        <v>0</v>
      </c>
    </row>
    <row r="117" spans="1:4" ht="20.399999999999999" x14ac:dyDescent="0.2">
      <c r="A117" s="92">
        <v>4330</v>
      </c>
      <c r="B117" s="170" t="s">
        <v>264</v>
      </c>
      <c r="C117" s="135">
        <f>C118</f>
        <v>0</v>
      </c>
      <c r="D117" s="135">
        <f>D118</f>
        <v>0</v>
      </c>
    </row>
    <row r="118" spans="1:4" ht="20.399999999999999" x14ac:dyDescent="0.2">
      <c r="A118" s="93">
        <v>4331</v>
      </c>
      <c r="B118" s="171" t="s">
        <v>264</v>
      </c>
      <c r="C118" s="136">
        <v>0</v>
      </c>
      <c r="D118" s="138">
        <v>0</v>
      </c>
    </row>
    <row r="119" spans="1:4" x14ac:dyDescent="0.2">
      <c r="A119" s="92">
        <v>4340</v>
      </c>
      <c r="B119" s="170" t="s">
        <v>265</v>
      </c>
      <c r="C119" s="135">
        <f>C120</f>
        <v>0</v>
      </c>
      <c r="D119" s="135">
        <f>D120</f>
        <v>0</v>
      </c>
    </row>
    <row r="120" spans="1:4" x14ac:dyDescent="0.2">
      <c r="A120" s="93">
        <v>4341</v>
      </c>
      <c r="B120" s="171" t="s">
        <v>265</v>
      </c>
      <c r="C120" s="136">
        <v>0</v>
      </c>
      <c r="D120" s="138">
        <v>0</v>
      </c>
    </row>
    <row r="121" spans="1:4" x14ac:dyDescent="0.2">
      <c r="A121" s="110">
        <v>4390</v>
      </c>
      <c r="B121" s="172" t="s">
        <v>266</v>
      </c>
      <c r="C121" s="139">
        <f>SUM(C122:C128)</f>
        <v>0</v>
      </c>
      <c r="D121" s="139">
        <f>SUM(D122:D128)</f>
        <v>0</v>
      </c>
    </row>
    <row r="122" spans="1:4" x14ac:dyDescent="0.2">
      <c r="A122" s="79">
        <v>4392</v>
      </c>
      <c r="B122" s="173" t="s">
        <v>267</v>
      </c>
      <c r="C122" s="140">
        <v>0</v>
      </c>
      <c r="D122" s="140">
        <v>0</v>
      </c>
    </row>
    <row r="123" spans="1:4" x14ac:dyDescent="0.2">
      <c r="A123" s="79">
        <v>4393</v>
      </c>
      <c r="B123" s="173" t="s">
        <v>427</v>
      </c>
      <c r="C123" s="140">
        <v>0</v>
      </c>
      <c r="D123" s="140">
        <v>0</v>
      </c>
    </row>
    <row r="124" spans="1:4" ht="20.399999999999999" x14ac:dyDescent="0.2">
      <c r="A124" s="79">
        <v>4394</v>
      </c>
      <c r="B124" s="173" t="s">
        <v>268</v>
      </c>
      <c r="C124" s="140">
        <v>0</v>
      </c>
      <c r="D124" s="140">
        <v>0</v>
      </c>
    </row>
    <row r="125" spans="1:4" x14ac:dyDescent="0.2">
      <c r="A125" s="79">
        <v>4395</v>
      </c>
      <c r="B125" s="173" t="s">
        <v>269</v>
      </c>
      <c r="C125" s="140">
        <v>0</v>
      </c>
      <c r="D125" s="140">
        <v>0</v>
      </c>
    </row>
    <row r="126" spans="1:4" x14ac:dyDescent="0.2">
      <c r="A126" s="79">
        <v>4396</v>
      </c>
      <c r="B126" s="173" t="s">
        <v>270</v>
      </c>
      <c r="C126" s="140">
        <v>0</v>
      </c>
      <c r="D126" s="140">
        <v>0</v>
      </c>
    </row>
    <row r="127" spans="1:4" ht="20.399999999999999" x14ac:dyDescent="0.2">
      <c r="A127" s="79">
        <v>4397</v>
      </c>
      <c r="B127" s="173" t="s">
        <v>428</v>
      </c>
      <c r="C127" s="140">
        <v>0</v>
      </c>
      <c r="D127" s="140">
        <v>0</v>
      </c>
    </row>
    <row r="128" spans="1:4" x14ac:dyDescent="0.2">
      <c r="A128" s="93">
        <v>4399</v>
      </c>
      <c r="B128" s="171" t="s">
        <v>266</v>
      </c>
      <c r="C128" s="136">
        <v>0</v>
      </c>
      <c r="D128" s="136">
        <v>0</v>
      </c>
    </row>
    <row r="129" spans="1:4" x14ac:dyDescent="0.2">
      <c r="A129" s="33">
        <v>1120</v>
      </c>
      <c r="B129" s="168" t="s">
        <v>526</v>
      </c>
      <c r="C129" s="129">
        <f>SUM(C130:C138)</f>
        <v>0</v>
      </c>
      <c r="D129" s="129">
        <f>SUM(D130:D138)</f>
        <v>0</v>
      </c>
    </row>
    <row r="130" spans="1:4" x14ac:dyDescent="0.2">
      <c r="A130" s="26">
        <v>1124</v>
      </c>
      <c r="B130" s="174" t="s">
        <v>527</v>
      </c>
      <c r="C130" s="141">
        <v>0</v>
      </c>
      <c r="D130" s="128">
        <v>0</v>
      </c>
    </row>
    <row r="131" spans="1:4" x14ac:dyDescent="0.2">
      <c r="A131" s="26">
        <v>1124</v>
      </c>
      <c r="B131" s="174" t="s">
        <v>528</v>
      </c>
      <c r="C131" s="141">
        <v>0</v>
      </c>
      <c r="D131" s="128">
        <v>0</v>
      </c>
    </row>
    <row r="132" spans="1:4" x14ac:dyDescent="0.2">
      <c r="A132" s="26">
        <v>1124</v>
      </c>
      <c r="B132" s="174" t="s">
        <v>529</v>
      </c>
      <c r="C132" s="141">
        <v>0</v>
      </c>
      <c r="D132" s="128">
        <v>0</v>
      </c>
    </row>
    <row r="133" spans="1:4" x14ac:dyDescent="0.2">
      <c r="A133" s="26">
        <v>1124</v>
      </c>
      <c r="B133" s="174" t="s">
        <v>530</v>
      </c>
      <c r="C133" s="141">
        <v>0</v>
      </c>
      <c r="D133" s="128">
        <v>0</v>
      </c>
    </row>
    <row r="134" spans="1:4" x14ac:dyDescent="0.2">
      <c r="A134" s="26">
        <v>1124</v>
      </c>
      <c r="B134" s="174" t="s">
        <v>531</v>
      </c>
      <c r="C134" s="128">
        <v>0</v>
      </c>
      <c r="D134" s="128">
        <v>0</v>
      </c>
    </row>
    <row r="135" spans="1:4" x14ac:dyDescent="0.2">
      <c r="A135" s="26">
        <v>1124</v>
      </c>
      <c r="B135" s="174" t="s">
        <v>532</v>
      </c>
      <c r="C135" s="128">
        <v>0</v>
      </c>
      <c r="D135" s="128">
        <v>0</v>
      </c>
    </row>
    <row r="136" spans="1:4" x14ac:dyDescent="0.2">
      <c r="A136" s="26">
        <v>1122</v>
      </c>
      <c r="B136" s="174" t="s">
        <v>533</v>
      </c>
      <c r="C136" s="128">
        <v>0</v>
      </c>
      <c r="D136" s="128">
        <v>0</v>
      </c>
    </row>
    <row r="137" spans="1:4" x14ac:dyDescent="0.2">
      <c r="A137" s="26">
        <v>1122</v>
      </c>
      <c r="B137" s="174" t="s">
        <v>534</v>
      </c>
      <c r="C137" s="141">
        <v>0</v>
      </c>
      <c r="D137" s="128">
        <v>0</v>
      </c>
    </row>
    <row r="138" spans="1:4" x14ac:dyDescent="0.2">
      <c r="A138" s="26">
        <v>1122</v>
      </c>
      <c r="B138" s="174" t="s">
        <v>535</v>
      </c>
      <c r="C138" s="128">
        <v>0</v>
      </c>
      <c r="D138" s="128">
        <v>0</v>
      </c>
    </row>
    <row r="139" spans="1:4" ht="20.399999999999999" x14ac:dyDescent="0.2">
      <c r="A139" s="26"/>
      <c r="B139" s="175" t="s">
        <v>536</v>
      </c>
      <c r="C139" s="129">
        <f>C48+C49-C103-C106</f>
        <v>0</v>
      </c>
      <c r="D139" s="129">
        <f>D48+D49-D103-D106</f>
        <v>0</v>
      </c>
    </row>
    <row r="141" spans="1:4" ht="30.6" x14ac:dyDescent="0.2">
      <c r="B141" s="159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F28" sqref="F28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89" t="s">
        <v>113</v>
      </c>
      <c r="B1" s="190"/>
      <c r="C1" s="191"/>
    </row>
    <row r="2" spans="1:3" s="29" customFormat="1" ht="18" customHeight="1" x14ac:dyDescent="0.3">
      <c r="A2" s="192" t="s">
        <v>504</v>
      </c>
      <c r="B2" s="193"/>
      <c r="C2" s="194"/>
    </row>
    <row r="3" spans="1:3" s="29" customFormat="1" ht="18" customHeight="1" x14ac:dyDescent="0.3">
      <c r="A3" s="192" t="s">
        <v>401</v>
      </c>
      <c r="B3" s="193"/>
      <c r="C3" s="194"/>
    </row>
    <row r="4" spans="1:3" s="31" customFormat="1" ht="18" customHeight="1" x14ac:dyDescent="0.2">
      <c r="A4" s="195" t="s">
        <v>505</v>
      </c>
      <c r="B4" s="196"/>
      <c r="C4" s="197"/>
    </row>
    <row r="5" spans="1:3" s="31" customFormat="1" ht="18" customHeight="1" x14ac:dyDescent="0.2">
      <c r="A5" s="198" t="s">
        <v>402</v>
      </c>
      <c r="B5" s="199"/>
      <c r="C5" s="115" t="s">
        <v>502</v>
      </c>
    </row>
    <row r="6" spans="1:3" x14ac:dyDescent="0.2">
      <c r="A6" s="45" t="s">
        <v>431</v>
      </c>
      <c r="B6" s="45"/>
      <c r="C6" s="84">
        <v>0</v>
      </c>
    </row>
    <row r="7" spans="1:3" x14ac:dyDescent="0.2">
      <c r="A7" s="46"/>
      <c r="B7" s="47"/>
      <c r="C7" s="48"/>
    </row>
    <row r="8" spans="1:3" x14ac:dyDescent="0.2">
      <c r="A8" s="55" t="s">
        <v>432</v>
      </c>
      <c r="B8" s="55"/>
      <c r="C8" s="85">
        <f>SUM(C9:C14)</f>
        <v>0</v>
      </c>
    </row>
    <row r="9" spans="1:3" x14ac:dyDescent="0.2">
      <c r="A9" s="62" t="s">
        <v>433</v>
      </c>
      <c r="B9" s="61" t="s">
        <v>256</v>
      </c>
      <c r="C9" s="86">
        <v>0</v>
      </c>
    </row>
    <row r="10" spans="1:3" x14ac:dyDescent="0.2">
      <c r="A10" s="49" t="s">
        <v>434</v>
      </c>
      <c r="B10" s="50" t="s">
        <v>443</v>
      </c>
      <c r="C10" s="86">
        <v>0</v>
      </c>
    </row>
    <row r="11" spans="1:3" x14ac:dyDescent="0.2">
      <c r="A11" s="49" t="s">
        <v>435</v>
      </c>
      <c r="B11" s="50" t="s">
        <v>264</v>
      </c>
      <c r="C11" s="86">
        <v>0</v>
      </c>
    </row>
    <row r="12" spans="1:3" x14ac:dyDescent="0.2">
      <c r="A12" s="49" t="s">
        <v>436</v>
      </c>
      <c r="B12" s="50" t="s">
        <v>265</v>
      </c>
      <c r="C12" s="86">
        <v>0</v>
      </c>
    </row>
    <row r="13" spans="1:3" x14ac:dyDescent="0.2">
      <c r="A13" s="49" t="s">
        <v>437</v>
      </c>
      <c r="B13" s="50" t="s">
        <v>266</v>
      </c>
      <c r="C13" s="86">
        <v>0</v>
      </c>
    </row>
    <row r="14" spans="1:3" x14ac:dyDescent="0.2">
      <c r="A14" s="51" t="s">
        <v>438</v>
      </c>
      <c r="B14" s="52" t="s">
        <v>439</v>
      </c>
      <c r="C14" s="86">
        <v>0</v>
      </c>
    </row>
    <row r="15" spans="1:3" x14ac:dyDescent="0.2">
      <c r="A15" s="46"/>
      <c r="B15" s="53"/>
      <c r="C15" s="54"/>
    </row>
    <row r="16" spans="1:3" x14ac:dyDescent="0.2">
      <c r="A16" s="55" t="s">
        <v>587</v>
      </c>
      <c r="B16" s="47"/>
      <c r="C16" s="85">
        <f>SUM(C17:C19)</f>
        <v>0</v>
      </c>
    </row>
    <row r="17" spans="1:3" x14ac:dyDescent="0.2">
      <c r="A17" s="56">
        <v>3.1</v>
      </c>
      <c r="B17" s="50" t="s">
        <v>442</v>
      </c>
      <c r="C17" s="86">
        <v>0</v>
      </c>
    </row>
    <row r="18" spans="1:3" x14ac:dyDescent="0.2">
      <c r="A18" s="57">
        <v>3.2</v>
      </c>
      <c r="B18" s="50" t="s">
        <v>440</v>
      </c>
      <c r="C18" s="86">
        <v>0</v>
      </c>
    </row>
    <row r="19" spans="1:3" x14ac:dyDescent="0.2">
      <c r="A19" s="57">
        <v>3.3</v>
      </c>
      <c r="B19" s="52" t="s">
        <v>441</v>
      </c>
      <c r="C19" s="87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4">
        <f>C6+C8-C16</f>
        <v>0</v>
      </c>
    </row>
    <row r="23" spans="1:3" x14ac:dyDescent="0.2">
      <c r="B23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16" workbookViewId="0">
      <selection activeCell="D50" sqref="D5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200" t="s">
        <v>113</v>
      </c>
      <c r="B1" s="201"/>
      <c r="C1" s="202"/>
    </row>
    <row r="2" spans="1:3" s="32" customFormat="1" ht="18.899999999999999" customHeight="1" x14ac:dyDescent="0.3">
      <c r="A2" s="203" t="s">
        <v>506</v>
      </c>
      <c r="B2" s="204"/>
      <c r="C2" s="205"/>
    </row>
    <row r="3" spans="1:3" s="32" customFormat="1" ht="18.899999999999999" customHeight="1" x14ac:dyDescent="0.3">
      <c r="A3" s="203" t="s">
        <v>401</v>
      </c>
      <c r="B3" s="204"/>
      <c r="C3" s="205"/>
    </row>
    <row r="4" spans="1:3" x14ac:dyDescent="0.2">
      <c r="A4" s="195" t="s">
        <v>505</v>
      </c>
      <c r="B4" s="196"/>
      <c r="C4" s="197"/>
    </row>
    <row r="5" spans="1:3" ht="22.2" customHeight="1" x14ac:dyDescent="0.2">
      <c r="A5" s="206" t="s">
        <v>402</v>
      </c>
      <c r="B5" s="207"/>
      <c r="C5" s="115" t="s">
        <v>502</v>
      </c>
    </row>
    <row r="6" spans="1:3" x14ac:dyDescent="0.2">
      <c r="A6" s="70" t="s">
        <v>444</v>
      </c>
      <c r="B6" s="45"/>
      <c r="C6" s="88">
        <v>0</v>
      </c>
    </row>
    <row r="7" spans="1:3" x14ac:dyDescent="0.2">
      <c r="A7" s="64"/>
      <c r="B7" s="47"/>
      <c r="C7" s="65"/>
    </row>
    <row r="8" spans="1:3" x14ac:dyDescent="0.2">
      <c r="A8" s="55" t="s">
        <v>445</v>
      </c>
      <c r="B8" s="66"/>
      <c r="C8" s="85">
        <f>SUM(C9:C29)</f>
        <v>0</v>
      </c>
    </row>
    <row r="9" spans="1:3" x14ac:dyDescent="0.2">
      <c r="A9" s="80">
        <v>2.1</v>
      </c>
      <c r="B9" s="71" t="s">
        <v>284</v>
      </c>
      <c r="C9" s="89">
        <v>0</v>
      </c>
    </row>
    <row r="10" spans="1:3" x14ac:dyDescent="0.2">
      <c r="A10" s="80">
        <v>2.2000000000000002</v>
      </c>
      <c r="B10" s="71" t="s">
        <v>281</v>
      </c>
      <c r="C10" s="89">
        <v>0</v>
      </c>
    </row>
    <row r="11" spans="1:3" x14ac:dyDescent="0.2">
      <c r="A11" s="76">
        <v>2.2999999999999998</v>
      </c>
      <c r="B11" s="63" t="s">
        <v>154</v>
      </c>
      <c r="C11" s="89">
        <v>0</v>
      </c>
    </row>
    <row r="12" spans="1:3" x14ac:dyDescent="0.2">
      <c r="A12" s="76">
        <v>2.4</v>
      </c>
      <c r="B12" s="63" t="s">
        <v>155</v>
      </c>
      <c r="C12" s="89">
        <v>0</v>
      </c>
    </row>
    <row r="13" spans="1:3" x14ac:dyDescent="0.2">
      <c r="A13" s="76">
        <v>2.5</v>
      </c>
      <c r="B13" s="63" t="s">
        <v>156</v>
      </c>
      <c r="C13" s="89">
        <v>0</v>
      </c>
    </row>
    <row r="14" spans="1:3" x14ac:dyDescent="0.2">
      <c r="A14" s="76">
        <v>2.6</v>
      </c>
      <c r="B14" s="63" t="s">
        <v>157</v>
      </c>
      <c r="C14" s="89">
        <v>0</v>
      </c>
    </row>
    <row r="15" spans="1:3" x14ac:dyDescent="0.2">
      <c r="A15" s="76">
        <v>2.7</v>
      </c>
      <c r="B15" s="63" t="s">
        <v>158</v>
      </c>
      <c r="C15" s="89">
        <v>0</v>
      </c>
    </row>
    <row r="16" spans="1:3" x14ac:dyDescent="0.2">
      <c r="A16" s="76">
        <v>2.8</v>
      </c>
      <c r="B16" s="63" t="s">
        <v>159</v>
      </c>
      <c r="C16" s="89">
        <v>0</v>
      </c>
    </row>
    <row r="17" spans="1:3" x14ac:dyDescent="0.2">
      <c r="A17" s="76">
        <v>2.9</v>
      </c>
      <c r="B17" s="63" t="s">
        <v>161</v>
      </c>
      <c r="C17" s="89">
        <v>0</v>
      </c>
    </row>
    <row r="18" spans="1:3" x14ac:dyDescent="0.2">
      <c r="A18" s="76" t="s">
        <v>446</v>
      </c>
      <c r="B18" s="63" t="s">
        <v>447</v>
      </c>
      <c r="C18" s="89">
        <v>0</v>
      </c>
    </row>
    <row r="19" spans="1:3" x14ac:dyDescent="0.2">
      <c r="A19" s="76" t="s">
        <v>472</v>
      </c>
      <c r="B19" s="63" t="s">
        <v>163</v>
      </c>
      <c r="C19" s="89">
        <v>0</v>
      </c>
    </row>
    <row r="20" spans="1:3" x14ac:dyDescent="0.2">
      <c r="A20" s="76" t="s">
        <v>473</v>
      </c>
      <c r="B20" s="63" t="s">
        <v>448</v>
      </c>
      <c r="C20" s="89">
        <v>0</v>
      </c>
    </row>
    <row r="21" spans="1:3" x14ac:dyDescent="0.2">
      <c r="A21" s="76" t="s">
        <v>474</v>
      </c>
      <c r="B21" s="63" t="s">
        <v>449</v>
      </c>
      <c r="C21" s="89">
        <v>0</v>
      </c>
    </row>
    <row r="22" spans="1:3" x14ac:dyDescent="0.2">
      <c r="A22" s="76" t="s">
        <v>475</v>
      </c>
      <c r="B22" s="63" t="s">
        <v>450</v>
      </c>
      <c r="C22" s="89">
        <v>0</v>
      </c>
    </row>
    <row r="23" spans="1:3" x14ac:dyDescent="0.2">
      <c r="A23" s="76" t="s">
        <v>451</v>
      </c>
      <c r="B23" s="63" t="s">
        <v>452</v>
      </c>
      <c r="C23" s="89">
        <v>0</v>
      </c>
    </row>
    <row r="24" spans="1:3" x14ac:dyDescent="0.2">
      <c r="A24" s="76" t="s">
        <v>453</v>
      </c>
      <c r="B24" s="63" t="s">
        <v>454</v>
      </c>
      <c r="C24" s="89">
        <v>0</v>
      </c>
    </row>
    <row r="25" spans="1:3" x14ac:dyDescent="0.2">
      <c r="A25" s="76" t="s">
        <v>455</v>
      </c>
      <c r="B25" s="63" t="s">
        <v>456</v>
      </c>
      <c r="C25" s="89">
        <v>0</v>
      </c>
    </row>
    <row r="26" spans="1:3" x14ac:dyDescent="0.2">
      <c r="A26" s="76" t="s">
        <v>457</v>
      </c>
      <c r="B26" s="63" t="s">
        <v>458</v>
      </c>
      <c r="C26" s="89">
        <v>0</v>
      </c>
    </row>
    <row r="27" spans="1:3" x14ac:dyDescent="0.2">
      <c r="A27" s="76" t="s">
        <v>459</v>
      </c>
      <c r="B27" s="63" t="s">
        <v>460</v>
      </c>
      <c r="C27" s="89">
        <v>0</v>
      </c>
    </row>
    <row r="28" spans="1:3" x14ac:dyDescent="0.2">
      <c r="A28" s="76" t="s">
        <v>461</v>
      </c>
      <c r="B28" s="63" t="s">
        <v>462</v>
      </c>
      <c r="C28" s="89">
        <v>0</v>
      </c>
    </row>
    <row r="29" spans="1:3" x14ac:dyDescent="0.2">
      <c r="A29" s="76" t="s">
        <v>463</v>
      </c>
      <c r="B29" s="71" t="s">
        <v>464</v>
      </c>
      <c r="C29" s="89">
        <v>0</v>
      </c>
    </row>
    <row r="30" spans="1:3" x14ac:dyDescent="0.2">
      <c r="A30" s="77"/>
      <c r="B30" s="72"/>
      <c r="C30" s="73"/>
    </row>
    <row r="31" spans="1:3" x14ac:dyDescent="0.2">
      <c r="A31" s="74" t="s">
        <v>465</v>
      </c>
      <c r="B31" s="75"/>
      <c r="C31" s="90">
        <f>SUM(C32:C38)</f>
        <v>0</v>
      </c>
    </row>
    <row r="32" spans="1:3" x14ac:dyDescent="0.2">
      <c r="A32" s="76" t="s">
        <v>466</v>
      </c>
      <c r="B32" s="63" t="s">
        <v>353</v>
      </c>
      <c r="C32" s="89">
        <v>0</v>
      </c>
    </row>
    <row r="33" spans="1:3" x14ac:dyDescent="0.2">
      <c r="A33" s="76" t="s">
        <v>467</v>
      </c>
      <c r="B33" s="63" t="s">
        <v>40</v>
      </c>
      <c r="C33" s="89">
        <v>0</v>
      </c>
    </row>
    <row r="34" spans="1:3" x14ac:dyDescent="0.2">
      <c r="A34" s="76" t="s">
        <v>468</v>
      </c>
      <c r="B34" s="63" t="s">
        <v>363</v>
      </c>
      <c r="C34" s="89">
        <v>0</v>
      </c>
    </row>
    <row r="35" spans="1:3" x14ac:dyDescent="0.2">
      <c r="A35" s="76" t="s">
        <v>469</v>
      </c>
      <c r="B35" s="63" t="s">
        <v>369</v>
      </c>
      <c r="C35" s="89">
        <v>0</v>
      </c>
    </row>
    <row r="36" spans="1:3" x14ac:dyDescent="0.2">
      <c r="A36" s="76" t="s">
        <v>470</v>
      </c>
      <c r="B36" s="63" t="s">
        <v>377</v>
      </c>
      <c r="C36" s="89">
        <v>0</v>
      </c>
    </row>
    <row r="37" spans="1:3" x14ac:dyDescent="0.2">
      <c r="A37" s="76" t="s">
        <v>543</v>
      </c>
      <c r="B37" s="63" t="s">
        <v>588</v>
      </c>
      <c r="C37" s="89">
        <v>0</v>
      </c>
    </row>
    <row r="38" spans="1:3" x14ac:dyDescent="0.2">
      <c r="A38" s="76" t="s">
        <v>544</v>
      </c>
      <c r="B38" s="71" t="s">
        <v>471</v>
      </c>
      <c r="C38" s="91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4">
        <f>C6-C8+C31</f>
        <v>0</v>
      </c>
    </row>
    <row r="42" spans="1:3" x14ac:dyDescent="0.2">
      <c r="B42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16" zoomScale="78" workbookViewId="0">
      <selection activeCell="E48" sqref="E48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3320312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88" t="str">
        <f>'Notas a los Edos Financieros'!A1</f>
        <v>INSTITUTO MUNICIPAL DE VIVIENDA DE SAN MIGUEL DE ALLENDE, GTO.</v>
      </c>
      <c r="B1" s="209"/>
      <c r="C1" s="209"/>
      <c r="D1" s="209"/>
      <c r="E1" s="209"/>
      <c r="F1" s="209"/>
      <c r="G1" s="20" t="s">
        <v>494</v>
      </c>
      <c r="H1" s="21" t="s">
        <v>502</v>
      </c>
    </row>
    <row r="2" spans="1:10" ht="18.899999999999999" customHeight="1" x14ac:dyDescent="0.2">
      <c r="A2" s="188" t="s">
        <v>507</v>
      </c>
      <c r="B2" s="209"/>
      <c r="C2" s="209"/>
      <c r="D2" s="209"/>
      <c r="E2" s="209"/>
      <c r="F2" s="209"/>
      <c r="G2" s="20" t="s">
        <v>495</v>
      </c>
      <c r="H2" s="21" t="s">
        <v>497</v>
      </c>
    </row>
    <row r="3" spans="1:10" ht="18.899999999999999" customHeight="1" x14ac:dyDescent="0.2">
      <c r="A3" s="210" t="str">
        <f>'Notas a los Edos Financieros'!A3</f>
        <v>Del 1 de Enero al 30 de Septiembre de 2025</v>
      </c>
      <c r="B3" s="211"/>
      <c r="C3" s="211"/>
      <c r="D3" s="211"/>
      <c r="E3" s="211"/>
      <c r="F3" s="211"/>
      <c r="G3" s="20" t="s">
        <v>496</v>
      </c>
      <c r="H3" s="21">
        <v>1</v>
      </c>
    </row>
    <row r="4" spans="1:10" x14ac:dyDescent="0.2">
      <c r="A4" s="210" t="str">
        <f>'Notas a los Edos Financieros'!A4</f>
        <v>(Cifras en Pesos)</v>
      </c>
      <c r="B4" s="211"/>
      <c r="C4" s="211"/>
      <c r="D4" s="211"/>
      <c r="E4" s="211"/>
      <c r="F4" s="211"/>
      <c r="G4" s="114"/>
      <c r="H4" s="114"/>
    </row>
    <row r="5" spans="1:10" x14ac:dyDescent="0.2">
      <c r="A5" s="23" t="s">
        <v>114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402</v>
      </c>
      <c r="C8" s="25" t="s">
        <v>108</v>
      </c>
      <c r="D8" s="25" t="s">
        <v>403</v>
      </c>
      <c r="E8" s="25" t="s">
        <v>404</v>
      </c>
      <c r="F8" s="25" t="s">
        <v>107</v>
      </c>
      <c r="G8" s="25" t="s">
        <v>79</v>
      </c>
      <c r="H8" s="25" t="s">
        <v>109</v>
      </c>
      <c r="I8" s="25" t="s">
        <v>110</v>
      </c>
      <c r="J8" s="25" t="s">
        <v>111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28">
        <v>0</v>
      </c>
      <c r="D10" s="128">
        <v>0</v>
      </c>
      <c r="E10" s="128">
        <v>0</v>
      </c>
      <c r="F10" s="128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28">
        <v>0</v>
      </c>
      <c r="D11" s="128">
        <v>0</v>
      </c>
      <c r="E11" s="128">
        <v>0</v>
      </c>
      <c r="F11" s="128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28">
        <v>0</v>
      </c>
      <c r="D12" s="128">
        <v>0</v>
      </c>
      <c r="E12" s="128">
        <v>0</v>
      </c>
      <c r="F12" s="128">
        <f t="shared" si="0"/>
        <v>0</v>
      </c>
    </row>
    <row r="13" spans="1:10" x14ac:dyDescent="0.2">
      <c r="A13" s="22">
        <v>7140</v>
      </c>
      <c r="B13" s="22" t="s">
        <v>76</v>
      </c>
      <c r="C13" s="128">
        <v>0</v>
      </c>
      <c r="D13" s="128">
        <v>0</v>
      </c>
      <c r="E13" s="128">
        <v>0</v>
      </c>
      <c r="F13" s="128">
        <f t="shared" si="0"/>
        <v>0</v>
      </c>
    </row>
    <row r="14" spans="1:10" x14ac:dyDescent="0.2">
      <c r="A14" s="22">
        <v>7150</v>
      </c>
      <c r="B14" s="22" t="s">
        <v>75</v>
      </c>
      <c r="C14" s="128">
        <v>0</v>
      </c>
      <c r="D14" s="128">
        <v>0</v>
      </c>
      <c r="E14" s="128">
        <v>0</v>
      </c>
      <c r="F14" s="128">
        <f t="shared" si="0"/>
        <v>0</v>
      </c>
    </row>
    <row r="15" spans="1:10" x14ac:dyDescent="0.2">
      <c r="A15" s="22">
        <v>7160</v>
      </c>
      <c r="B15" s="22" t="s">
        <v>74</v>
      </c>
      <c r="C15" s="128">
        <v>0</v>
      </c>
      <c r="D15" s="128">
        <v>0</v>
      </c>
      <c r="E15" s="128">
        <v>0</v>
      </c>
      <c r="F15" s="128">
        <f t="shared" si="0"/>
        <v>0</v>
      </c>
    </row>
    <row r="16" spans="1:10" x14ac:dyDescent="0.2">
      <c r="A16" s="22">
        <v>7210</v>
      </c>
      <c r="B16" s="22" t="s">
        <v>73</v>
      </c>
      <c r="C16" s="128">
        <v>0</v>
      </c>
      <c r="D16" s="128">
        <v>0</v>
      </c>
      <c r="E16" s="128">
        <v>0</v>
      </c>
      <c r="F16" s="128">
        <f t="shared" si="0"/>
        <v>0</v>
      </c>
    </row>
    <row r="17" spans="1:6" x14ac:dyDescent="0.2">
      <c r="A17" s="22">
        <v>7220</v>
      </c>
      <c r="B17" s="22" t="s">
        <v>72</v>
      </c>
      <c r="C17" s="128">
        <v>0</v>
      </c>
      <c r="D17" s="128">
        <v>0</v>
      </c>
      <c r="E17" s="128">
        <v>0</v>
      </c>
      <c r="F17" s="128">
        <f t="shared" si="0"/>
        <v>0</v>
      </c>
    </row>
    <row r="18" spans="1:6" x14ac:dyDescent="0.2">
      <c r="A18" s="22">
        <v>7230</v>
      </c>
      <c r="B18" s="22" t="s">
        <v>71</v>
      </c>
      <c r="C18" s="128">
        <v>0</v>
      </c>
      <c r="D18" s="128">
        <v>0</v>
      </c>
      <c r="E18" s="128">
        <v>0</v>
      </c>
      <c r="F18" s="128">
        <f t="shared" si="0"/>
        <v>0</v>
      </c>
    </row>
    <row r="19" spans="1:6" x14ac:dyDescent="0.2">
      <c r="A19" s="22">
        <v>7240</v>
      </c>
      <c r="B19" s="22" t="s">
        <v>70</v>
      </c>
      <c r="C19" s="128">
        <v>0</v>
      </c>
      <c r="D19" s="128">
        <v>0</v>
      </c>
      <c r="E19" s="128">
        <v>0</v>
      </c>
      <c r="F19" s="128">
        <f t="shared" si="0"/>
        <v>0</v>
      </c>
    </row>
    <row r="20" spans="1:6" x14ac:dyDescent="0.2">
      <c r="A20" s="22">
        <v>7250</v>
      </c>
      <c r="B20" s="22" t="s">
        <v>69</v>
      </c>
      <c r="C20" s="128">
        <v>0</v>
      </c>
      <c r="D20" s="128">
        <v>0</v>
      </c>
      <c r="E20" s="128">
        <v>0</v>
      </c>
      <c r="F20" s="128">
        <f t="shared" si="0"/>
        <v>0</v>
      </c>
    </row>
    <row r="21" spans="1:6" x14ac:dyDescent="0.2">
      <c r="A21" s="22">
        <v>7260</v>
      </c>
      <c r="B21" s="22" t="s">
        <v>68</v>
      </c>
      <c r="C21" s="128">
        <v>0</v>
      </c>
      <c r="D21" s="128">
        <v>0</v>
      </c>
      <c r="E21" s="128">
        <v>0</v>
      </c>
      <c r="F21" s="128">
        <f t="shared" si="0"/>
        <v>0</v>
      </c>
    </row>
    <row r="22" spans="1:6" x14ac:dyDescent="0.2">
      <c r="A22" s="22">
        <v>7310</v>
      </c>
      <c r="B22" s="22" t="s">
        <v>67</v>
      </c>
      <c r="C22" s="128">
        <v>0</v>
      </c>
      <c r="D22" s="128">
        <v>0</v>
      </c>
      <c r="E22" s="128">
        <v>0</v>
      </c>
      <c r="F22" s="128">
        <f t="shared" si="0"/>
        <v>0</v>
      </c>
    </row>
    <row r="23" spans="1:6" x14ac:dyDescent="0.2">
      <c r="A23" s="22">
        <v>7320</v>
      </c>
      <c r="B23" s="22" t="s">
        <v>66</v>
      </c>
      <c r="C23" s="128">
        <v>0</v>
      </c>
      <c r="D23" s="128">
        <v>0</v>
      </c>
      <c r="E23" s="128">
        <v>0</v>
      </c>
      <c r="F23" s="128">
        <f t="shared" si="0"/>
        <v>0</v>
      </c>
    </row>
    <row r="24" spans="1:6" x14ac:dyDescent="0.2">
      <c r="A24" s="22">
        <v>7330</v>
      </c>
      <c r="B24" s="22" t="s">
        <v>65</v>
      </c>
      <c r="C24" s="128">
        <v>0</v>
      </c>
      <c r="D24" s="128">
        <v>0</v>
      </c>
      <c r="E24" s="128">
        <v>0</v>
      </c>
      <c r="F24" s="128">
        <f t="shared" si="0"/>
        <v>0</v>
      </c>
    </row>
    <row r="25" spans="1:6" x14ac:dyDescent="0.2">
      <c r="A25" s="22">
        <v>7340</v>
      </c>
      <c r="B25" s="22" t="s">
        <v>64</v>
      </c>
      <c r="C25" s="128">
        <v>0</v>
      </c>
      <c r="D25" s="128">
        <v>0</v>
      </c>
      <c r="E25" s="128">
        <v>0</v>
      </c>
      <c r="F25" s="128">
        <f t="shared" si="0"/>
        <v>0</v>
      </c>
    </row>
    <row r="26" spans="1:6" x14ac:dyDescent="0.2">
      <c r="A26" s="22">
        <v>7350</v>
      </c>
      <c r="B26" s="22" t="s">
        <v>63</v>
      </c>
      <c r="C26" s="128">
        <v>0</v>
      </c>
      <c r="D26" s="128">
        <v>0</v>
      </c>
      <c r="E26" s="128">
        <v>0</v>
      </c>
      <c r="F26" s="128">
        <f t="shared" si="0"/>
        <v>0</v>
      </c>
    </row>
    <row r="27" spans="1:6" x14ac:dyDescent="0.2">
      <c r="A27" s="22">
        <v>7360</v>
      </c>
      <c r="B27" s="22" t="s">
        <v>62</v>
      </c>
      <c r="C27" s="128">
        <v>0</v>
      </c>
      <c r="D27" s="128">
        <v>0</v>
      </c>
      <c r="E27" s="128">
        <v>0</v>
      </c>
      <c r="F27" s="128">
        <f t="shared" si="0"/>
        <v>0</v>
      </c>
    </row>
    <row r="28" spans="1:6" x14ac:dyDescent="0.2">
      <c r="A28" s="22">
        <v>7410</v>
      </c>
      <c r="B28" s="22" t="s">
        <v>61</v>
      </c>
      <c r="C28" s="128">
        <v>0</v>
      </c>
      <c r="D28" s="128">
        <v>0</v>
      </c>
      <c r="E28" s="128">
        <v>0</v>
      </c>
      <c r="F28" s="128">
        <f t="shared" si="0"/>
        <v>0</v>
      </c>
    </row>
    <row r="29" spans="1:6" x14ac:dyDescent="0.2">
      <c r="A29" s="22">
        <v>7420</v>
      </c>
      <c r="B29" s="22" t="s">
        <v>60</v>
      </c>
      <c r="C29" s="128">
        <v>0</v>
      </c>
      <c r="D29" s="128">
        <v>0</v>
      </c>
      <c r="E29" s="128">
        <v>0</v>
      </c>
      <c r="F29" s="128">
        <f t="shared" si="0"/>
        <v>0</v>
      </c>
    </row>
    <row r="30" spans="1:6" x14ac:dyDescent="0.2">
      <c r="A30" s="22">
        <v>7510</v>
      </c>
      <c r="B30" s="22" t="s">
        <v>59</v>
      </c>
      <c r="C30" s="128">
        <v>0</v>
      </c>
      <c r="D30" s="128">
        <v>0</v>
      </c>
      <c r="E30" s="128">
        <v>0</v>
      </c>
      <c r="F30" s="128">
        <f t="shared" si="0"/>
        <v>0</v>
      </c>
    </row>
    <row r="31" spans="1:6" x14ac:dyDescent="0.2">
      <c r="A31" s="22">
        <v>7520</v>
      </c>
      <c r="B31" s="22" t="s">
        <v>58</v>
      </c>
      <c r="C31" s="128">
        <v>0</v>
      </c>
      <c r="D31" s="128">
        <v>0</v>
      </c>
      <c r="E31" s="128">
        <v>0</v>
      </c>
      <c r="F31" s="128">
        <f t="shared" si="0"/>
        <v>0</v>
      </c>
    </row>
    <row r="32" spans="1:6" x14ac:dyDescent="0.2">
      <c r="A32" s="22">
        <v>7610</v>
      </c>
      <c r="B32" s="22" t="s">
        <v>57</v>
      </c>
      <c r="C32" s="128">
        <v>0</v>
      </c>
      <c r="D32" s="128">
        <v>0</v>
      </c>
      <c r="E32" s="128">
        <v>0</v>
      </c>
      <c r="F32" s="128">
        <f t="shared" si="0"/>
        <v>0</v>
      </c>
    </row>
    <row r="33" spans="1:6" x14ac:dyDescent="0.2">
      <c r="A33" s="22">
        <v>7620</v>
      </c>
      <c r="B33" s="22" t="s">
        <v>56</v>
      </c>
      <c r="C33" s="128">
        <v>0</v>
      </c>
      <c r="D33" s="128">
        <v>0</v>
      </c>
      <c r="E33" s="128">
        <v>0</v>
      </c>
      <c r="F33" s="128">
        <f t="shared" si="0"/>
        <v>0</v>
      </c>
    </row>
    <row r="34" spans="1:6" x14ac:dyDescent="0.2">
      <c r="A34" s="22">
        <v>7630</v>
      </c>
      <c r="B34" s="22" t="s">
        <v>55</v>
      </c>
      <c r="C34" s="128">
        <v>0</v>
      </c>
      <c r="D34" s="128">
        <v>0</v>
      </c>
      <c r="E34" s="128">
        <v>0</v>
      </c>
      <c r="F34" s="128">
        <f t="shared" si="0"/>
        <v>0</v>
      </c>
    </row>
    <row r="35" spans="1:6" x14ac:dyDescent="0.2">
      <c r="A35" s="22">
        <v>7640</v>
      </c>
      <c r="B35" s="22" t="s">
        <v>54</v>
      </c>
      <c r="C35" s="128">
        <v>0</v>
      </c>
      <c r="D35" s="128">
        <v>0</v>
      </c>
      <c r="E35" s="128">
        <v>0</v>
      </c>
      <c r="F35" s="128">
        <f t="shared" ref="F35" si="1">C35+D35+E35</f>
        <v>0</v>
      </c>
    </row>
    <row r="36" spans="1:6" x14ac:dyDescent="0.2">
      <c r="C36" s="128"/>
      <c r="D36" s="128"/>
      <c r="E36" s="128"/>
      <c r="F36" s="128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8" t="s">
        <v>545</v>
      </c>
      <c r="C39" s="208"/>
      <c r="D39" s="27"/>
      <c r="E39" s="27"/>
      <c r="F39" s="27"/>
    </row>
    <row r="40" spans="1:6" x14ac:dyDescent="0.2">
      <c r="B40" s="111" t="s">
        <v>402</v>
      </c>
      <c r="C40" s="116" t="str">
        <f>H1</f>
        <v>20XN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86">
        <v>0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86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86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86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86">
        <v>0</v>
      </c>
      <c r="D45" s="27"/>
      <c r="E45" s="27"/>
      <c r="F45" s="27"/>
    </row>
    <row r="46" spans="1:6" x14ac:dyDescent="0.2">
      <c r="B46" s="112"/>
      <c r="C46" s="113"/>
      <c r="D46" s="27"/>
      <c r="E46" s="27"/>
      <c r="F46" s="27"/>
    </row>
    <row r="47" spans="1:6" x14ac:dyDescent="0.2">
      <c r="B47" s="118"/>
      <c r="C47" s="119"/>
      <c r="D47" s="27"/>
      <c r="E47" s="27"/>
      <c r="F47" s="27"/>
    </row>
    <row r="48" spans="1:6" x14ac:dyDescent="0.2">
      <c r="B48" s="208" t="s">
        <v>546</v>
      </c>
      <c r="C48" s="208"/>
    </row>
    <row r="49" spans="1:3" x14ac:dyDescent="0.2">
      <c r="B49" s="117" t="s">
        <v>402</v>
      </c>
      <c r="C49" s="116" t="str">
        <f>H1</f>
        <v>20XN</v>
      </c>
    </row>
    <row r="50" spans="1:3" x14ac:dyDescent="0.2">
      <c r="A50" s="22">
        <v>8210</v>
      </c>
      <c r="B50" s="94" t="s">
        <v>47</v>
      </c>
      <c r="C50" s="142">
        <v>0</v>
      </c>
    </row>
    <row r="51" spans="1:3" x14ac:dyDescent="0.2">
      <c r="A51" s="22">
        <v>8220</v>
      </c>
      <c r="B51" s="94" t="s">
        <v>46</v>
      </c>
      <c r="C51" s="142">
        <v>0</v>
      </c>
    </row>
    <row r="52" spans="1:3" x14ac:dyDescent="0.2">
      <c r="A52" s="22">
        <v>8230</v>
      </c>
      <c r="B52" s="94" t="s">
        <v>589</v>
      </c>
      <c r="C52" s="142">
        <v>0</v>
      </c>
    </row>
    <row r="53" spans="1:3" x14ac:dyDescent="0.2">
      <c r="A53" s="22">
        <v>8240</v>
      </c>
      <c r="B53" s="94" t="s">
        <v>45</v>
      </c>
      <c r="C53" s="142">
        <v>0</v>
      </c>
    </row>
    <row r="54" spans="1:3" x14ac:dyDescent="0.2">
      <c r="A54" s="22">
        <v>8250</v>
      </c>
      <c r="B54" s="94" t="s">
        <v>44</v>
      </c>
      <c r="C54" s="142">
        <v>0</v>
      </c>
    </row>
    <row r="55" spans="1:3" x14ac:dyDescent="0.2">
      <c r="A55" s="22">
        <v>8260</v>
      </c>
      <c r="B55" s="94" t="s">
        <v>43</v>
      </c>
      <c r="C55" s="142">
        <v>0</v>
      </c>
    </row>
    <row r="56" spans="1:3" x14ac:dyDescent="0.2">
      <c r="A56" s="22">
        <v>8270</v>
      </c>
      <c r="B56" s="94" t="s">
        <v>42</v>
      </c>
      <c r="C56" s="142">
        <v>0</v>
      </c>
    </row>
    <row r="58" spans="1:3" x14ac:dyDescent="0.2">
      <c r="B58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2025-10-30T17:59:18Z</cp:lastPrinted>
  <dcterms:created xsi:type="dcterms:W3CDTF">2012-12-11T20:36:24Z</dcterms:created>
  <dcterms:modified xsi:type="dcterms:W3CDTF">2025-10-30T19:29:40Z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