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555"/>
  </bookViews>
  <sheets>
    <sheet name="ADMINISTRATIVA" sheetId="1" r:id="rId1"/>
    <sheet name="ECONOMICA" sheetId="2" r:id="rId2"/>
    <sheet name="POR OBJETO DEL GASTO" sheetId="3" r:id="rId3"/>
    <sheet name="FUNCIONAL" sheetId="4" r:id="rId4"/>
  </sheets>
  <calcPr calcId="152511"/>
</workbook>
</file>

<file path=xl/calcChain.xml><?xml version="1.0" encoding="utf-8"?>
<calcChain xmlns="http://schemas.openxmlformats.org/spreadsheetml/2006/main">
  <c r="G38" i="4" l="1"/>
  <c r="F38" i="4"/>
  <c r="E38" i="4"/>
  <c r="D38" i="4"/>
  <c r="C38" i="4"/>
  <c r="B38" i="4"/>
  <c r="G37" i="4"/>
  <c r="D37" i="4"/>
  <c r="D36" i="4"/>
  <c r="G36" i="4" s="1"/>
  <c r="G35" i="4"/>
  <c r="D35" i="4"/>
  <c r="D34" i="4"/>
  <c r="G34" i="4" s="1"/>
  <c r="F33" i="4"/>
  <c r="E33" i="4"/>
  <c r="D33" i="4"/>
  <c r="C33" i="4"/>
  <c r="B33" i="4"/>
  <c r="D32" i="4"/>
  <c r="G32" i="4" s="1"/>
  <c r="G31" i="4"/>
  <c r="D31" i="4"/>
  <c r="D30" i="4"/>
  <c r="G30" i="4" s="1"/>
  <c r="G29" i="4"/>
  <c r="D29" i="4"/>
  <c r="D28" i="4"/>
  <c r="G28" i="4" s="1"/>
  <c r="G27" i="4"/>
  <c r="D27" i="4"/>
  <c r="D26" i="4"/>
  <c r="G26" i="4" s="1"/>
  <c r="G25" i="4"/>
  <c r="D25" i="4"/>
  <c r="D24" i="4"/>
  <c r="G24" i="4" s="1"/>
  <c r="F23" i="4"/>
  <c r="E23" i="4"/>
  <c r="D23" i="4"/>
  <c r="C23" i="4"/>
  <c r="B23" i="4"/>
  <c r="D22" i="4"/>
  <c r="G22" i="4" s="1"/>
  <c r="G21" i="4"/>
  <c r="D21" i="4"/>
  <c r="D20" i="4"/>
  <c r="G20" i="4" s="1"/>
  <c r="G19" i="4"/>
  <c r="D19" i="4"/>
  <c r="D18" i="4"/>
  <c r="G18" i="4" s="1"/>
  <c r="G17" i="4"/>
  <c r="D17" i="4"/>
  <c r="D16" i="4"/>
  <c r="G16" i="4" s="1"/>
  <c r="F15" i="4"/>
  <c r="E15" i="4"/>
  <c r="D15" i="4"/>
  <c r="C15" i="4"/>
  <c r="B15" i="4"/>
  <c r="D14" i="4"/>
  <c r="G14" i="4" s="1"/>
  <c r="G13" i="4"/>
  <c r="D13" i="4"/>
  <c r="D12" i="4"/>
  <c r="G12" i="4" s="1"/>
  <c r="G11" i="4"/>
  <c r="D11" i="4"/>
  <c r="D10" i="4"/>
  <c r="G10" i="4" s="1"/>
  <c r="G9" i="4"/>
  <c r="D9" i="4"/>
  <c r="D8" i="4"/>
  <c r="D6" i="4" s="1"/>
  <c r="G7" i="4"/>
  <c r="D7" i="4"/>
  <c r="F6" i="4"/>
  <c r="E6" i="4"/>
  <c r="C6" i="4"/>
  <c r="B6" i="4"/>
  <c r="G77" i="3"/>
  <c r="F77" i="3"/>
  <c r="E77" i="3"/>
  <c r="D77" i="3"/>
  <c r="C77" i="3"/>
  <c r="B77" i="3"/>
  <c r="G76" i="3"/>
  <c r="D75" i="3"/>
  <c r="G75" i="3" s="1"/>
  <c r="G74" i="3"/>
  <c r="D74" i="3"/>
  <c r="D73" i="3"/>
  <c r="G73" i="3" s="1"/>
  <c r="G72" i="3"/>
  <c r="D72" i="3"/>
  <c r="D71" i="3"/>
  <c r="D69" i="3" s="1"/>
  <c r="G70" i="3"/>
  <c r="D70" i="3"/>
  <c r="F69" i="3"/>
  <c r="E69" i="3"/>
  <c r="C69" i="3"/>
  <c r="B69" i="3"/>
  <c r="G68" i="3"/>
  <c r="D68" i="3"/>
  <c r="D67" i="3"/>
  <c r="D65" i="3" s="1"/>
  <c r="G66" i="3"/>
  <c r="D66" i="3"/>
  <c r="F65" i="3"/>
  <c r="E65" i="3"/>
  <c r="C65" i="3"/>
  <c r="B65" i="3"/>
  <c r="G64" i="3"/>
  <c r="D64" i="3"/>
  <c r="D63" i="3"/>
  <c r="G63" i="3" s="1"/>
  <c r="G62" i="3"/>
  <c r="D62" i="3"/>
  <c r="D61" i="3"/>
  <c r="G61" i="3" s="1"/>
  <c r="G60" i="3"/>
  <c r="D60" i="3"/>
  <c r="D59" i="3"/>
  <c r="D57" i="3" s="1"/>
  <c r="G58" i="3"/>
  <c r="D58" i="3"/>
  <c r="F57" i="3"/>
  <c r="E57" i="3"/>
  <c r="C57" i="3"/>
  <c r="B57" i="3"/>
  <c r="G56" i="3"/>
  <c r="D56" i="3"/>
  <c r="D55" i="3"/>
  <c r="G55" i="3" s="1"/>
  <c r="G54" i="3"/>
  <c r="G53" i="3" s="1"/>
  <c r="D54" i="3"/>
  <c r="D53" i="3"/>
  <c r="C53" i="3"/>
  <c r="B53" i="3"/>
  <c r="D52" i="3"/>
  <c r="G52" i="3" s="1"/>
  <c r="G51" i="3"/>
  <c r="D51" i="3"/>
  <c r="D50" i="3"/>
  <c r="G50" i="3" s="1"/>
  <c r="G49" i="3"/>
  <c r="D49" i="3"/>
  <c r="D48" i="3"/>
  <c r="G48" i="3" s="1"/>
  <c r="G47" i="3"/>
  <c r="D47" i="3"/>
  <c r="D46" i="3"/>
  <c r="G46" i="3" s="1"/>
  <c r="G45" i="3"/>
  <c r="D45" i="3"/>
  <c r="D44" i="3"/>
  <c r="D43" i="3" s="1"/>
  <c r="C43" i="3"/>
  <c r="B43" i="3"/>
  <c r="G42" i="3"/>
  <c r="D42" i="3"/>
  <c r="D41" i="3"/>
  <c r="G41" i="3" s="1"/>
  <c r="G40" i="3"/>
  <c r="D40" i="3"/>
  <c r="D39" i="3"/>
  <c r="G39" i="3" s="1"/>
  <c r="G38" i="3"/>
  <c r="D38" i="3"/>
  <c r="D37" i="3"/>
  <c r="G37" i="3" s="1"/>
  <c r="G36" i="3"/>
  <c r="D36" i="3"/>
  <c r="D35" i="3"/>
  <c r="D33" i="3" s="1"/>
  <c r="G34" i="3"/>
  <c r="D34" i="3"/>
  <c r="F33" i="3"/>
  <c r="E33" i="3"/>
  <c r="C33" i="3"/>
  <c r="B33" i="3"/>
  <c r="G32" i="3"/>
  <c r="D32" i="3"/>
  <c r="D31" i="3"/>
  <c r="G31" i="3" s="1"/>
  <c r="G30" i="3"/>
  <c r="D30" i="3"/>
  <c r="D29" i="3"/>
  <c r="G29" i="3" s="1"/>
  <c r="G28" i="3"/>
  <c r="D28" i="3"/>
  <c r="D27" i="3"/>
  <c r="G27" i="3" s="1"/>
  <c r="G26" i="3"/>
  <c r="D26" i="3"/>
  <c r="D25" i="3"/>
  <c r="D23" i="3" s="1"/>
  <c r="G24" i="3"/>
  <c r="D24" i="3"/>
  <c r="F23" i="3"/>
  <c r="E23" i="3"/>
  <c r="C23" i="3"/>
  <c r="B23" i="3"/>
  <c r="G22" i="3"/>
  <c r="D22" i="3"/>
  <c r="D21" i="3"/>
  <c r="G21" i="3" s="1"/>
  <c r="G20" i="3"/>
  <c r="D20" i="3"/>
  <c r="D19" i="3"/>
  <c r="G19" i="3" s="1"/>
  <c r="G18" i="3"/>
  <c r="D18" i="3"/>
  <c r="D17" i="3"/>
  <c r="G17" i="3" s="1"/>
  <c r="G16" i="3"/>
  <c r="D16" i="3"/>
  <c r="D15" i="3"/>
  <c r="D13" i="3" s="1"/>
  <c r="G14" i="3"/>
  <c r="D14" i="3"/>
  <c r="F13" i="3"/>
  <c r="E13" i="3"/>
  <c r="C13" i="3"/>
  <c r="B13" i="3"/>
  <c r="G12" i="3"/>
  <c r="D12" i="3"/>
  <c r="D11" i="3"/>
  <c r="G11" i="3" s="1"/>
  <c r="G10" i="3"/>
  <c r="D10" i="3"/>
  <c r="D9" i="3"/>
  <c r="G9" i="3" s="1"/>
  <c r="G8" i="3"/>
  <c r="D8" i="3"/>
  <c r="D7" i="3"/>
  <c r="D5" i="3" s="1"/>
  <c r="G6" i="3"/>
  <c r="D6" i="3"/>
  <c r="F5" i="3"/>
  <c r="E5" i="3"/>
  <c r="C5" i="3"/>
  <c r="B5" i="3"/>
  <c r="D10" i="2"/>
  <c r="G10" i="2" s="1"/>
  <c r="D9" i="2"/>
  <c r="G9" i="2" s="1"/>
  <c r="D8" i="2"/>
  <c r="G8" i="2" s="1"/>
  <c r="D7" i="2"/>
  <c r="G7" i="2" s="1"/>
  <c r="D6" i="2"/>
  <c r="G6" i="2" s="1"/>
  <c r="D8" i="1"/>
  <c r="G8" i="1" s="1"/>
  <c r="D7" i="1"/>
  <c r="G7" i="1" s="1"/>
  <c r="D6" i="1"/>
  <c r="G6" i="1" s="1"/>
  <c r="G23" i="4" l="1"/>
  <c r="G15" i="4"/>
  <c r="G33" i="4"/>
  <c r="G8" i="4"/>
  <c r="G6" i="4" s="1"/>
  <c r="G13" i="3"/>
  <c r="G65" i="3"/>
  <c r="G57" i="3"/>
  <c r="G7" i="3"/>
  <c r="G5" i="3" s="1"/>
  <c r="G15" i="3"/>
  <c r="G25" i="3"/>
  <c r="G23" i="3" s="1"/>
  <c r="G35" i="3"/>
  <c r="G33" i="3" s="1"/>
  <c r="G44" i="3"/>
  <c r="G43" i="3" s="1"/>
  <c r="G59" i="3"/>
  <c r="G67" i="3"/>
  <c r="G71" i="3"/>
  <c r="G69" i="3" s="1"/>
  <c r="G11" i="2" l="1"/>
  <c r="F11" i="2"/>
  <c r="E11" i="2"/>
  <c r="D11" i="2"/>
  <c r="C11" i="2"/>
  <c r="B11" i="2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<sst xmlns="http://schemas.openxmlformats.org/spreadsheetml/2006/main" count="176" uniqueCount="133">
  <si>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</si>
  <si>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</si>
  <si>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</si>
  <si>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</si>
  <si>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</si>
  <si>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</si>
  <si>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</si>
  <si>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 xml:space="preserve"> DESPACHO DEL DIRECTOR</t>
  </si>
  <si>
    <t xml:space="preserve"> AREA OPERATIVA Y TECNICA</t>
  </si>
  <si>
    <t xml:space="preserve"> AREA SOCIAL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</si>
  <si>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</si>
  <si>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</si>
  <si>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</si>
  <si>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</si>
  <si>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</si>
  <si>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</si>
  <si>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</si>
  <si>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</si>
  <si>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</si>
  <si>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</si>
  <si>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</si>
  <si>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</si>
  <si>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</si>
  <si>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</si>
  <si>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</si>
  <si>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</si>
  <si>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</si>
  <si>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</si>
  <si>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</si>
  <si>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</si>
  <si>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</si>
  <si>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</si>
  <si>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</si>
  <si>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</si>
  <si>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</si>
  <si>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</si>
  <si>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</si>
  <si>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</si>
  <si>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</si>
  <si>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</si>
  <si>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</si>
  <si>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</si>
  <si>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</si>
  <si>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</si>
  <si>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</si>
  <si>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</si>
  <si>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</si>
  <si>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</si>
  <si>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</si>
  <si>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</si>
  <si>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</si>
  <si>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</si>
  <si>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</si>
  <si>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</si>
  <si>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</si>
  <si>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</si>
  <si>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</si>
  <si>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</si>
  <si>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</si>
  <si>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</si>
  <si>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</si>
  <si>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</si>
  <si>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</si>
  <si>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</si>
  <si>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</si>
  <si>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</si>
  <si>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</si>
  <si>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</si>
  <si>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</si>
  <si>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</si>
  <si>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</si>
  <si>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</si>
  <si>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</si>
  <si>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</si>
  <si>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</si>
  <si>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</si>
  <si>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</si>
  <si>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</si>
  <si>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</si>
  <si>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</si>
  <si>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</si>
  <si>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</si>
  <si>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</si>
  <si>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</si>
  <si>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</si>
  <si>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</si>
  <si>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</si>
  <si>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</si>
  <si>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</si>
  <si>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</si>
  <si>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</si>
  <si>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</si>
  <si>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</si>
  <si>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</si>
  <si>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</si>
  <si>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</si>
  <si>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</si>
  <si>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</si>
  <si>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</si>
  <si>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</si>
  <si>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</si>
  <si>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</si>
  <si>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</si>
  <si>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</si>
  <si>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</si>
  <si>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</si>
  <si>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</si>
  <si>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</si>
  <si>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</si>
  <si>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</si>
  <si>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</si>
  <si>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</si>
  <si>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</si>
  <si>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</si>
  <si>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</si>
  <si>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</si>
  <si>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</si>
  <si>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</si>
  <si>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</si>
  <si>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</si>
  <si>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3=(1+2)</t>
  </si>
  <si>
    <t>6=(3-4)</t>
  </si>
  <si>
    <t>EGRESOS</t>
  </si>
  <si>
    <t>Total del Gasto</t>
  </si>
  <si>
    <t xml:space="preserve"> </t>
  </si>
  <si>
    <t>_________________________</t>
  </si>
  <si>
    <t xml:space="preserve">Director General
</t>
  </si>
  <si>
    <t xml:space="preserve">Coordinador Area Contable y Administrativa
</t>
  </si>
  <si>
    <t>___________________________________</t>
  </si>
  <si>
    <t>INSTITUTO MUNICIPAL DE VIVIENDA DE SAN MIGUEL DE ALLENDE, GTO.
ESTADO ANALÍTICO DEL EJERCICIO DEL PRESUPUESTO DE EGRESOS
CLASIFICACIÓN ADMINISTRATIVA
DEL 1 DE ENERO AL 31 DE DICIEMBRE DE 2017</t>
  </si>
  <si>
    <t>INSTITUTO MUNICIPAL DE VIVIENDA DE SAN MIGUEL DE ALLENDE, GTO.
ESTADO ANALÍTICO DEL EJERCICIO DEL PRESUPUESTO DE EGRESOS
CLASIFICACIÓN ECONÓMICA (POR TIPO DE GASTO)
DEL 1 DE ENERO AL  31 DE DICIEMBRE DE 2017</t>
  </si>
  <si>
    <t>INSTITUTO MUNICIPAL DE VIVIENDA DE SAN MIGUEL DE ALLENDE, GTO.
ESTADO ANALÍTICO DEL EJERCICIO DEL PRESUPUESTO DE EGRESOS
CLASIFICACIÓN POR OBJETO DEL GASTO (CAPÍTULO Y CONCEPTO)
DEL 1 DE ENERO AL  31 DE DICIEMBRE DE 2017</t>
  </si>
  <si>
    <t>INSTITUTO MUNICIPAL DE VIVIENDA DE SAN MIGUEL DE ALLENDE, GTO.
ESTADO ANALÍTICO DEL EJERCICIO DEL PRESUPUESTO DE EGRESOS
CLASIFICACIÓN FUNCIONAL (FINALIDAD Y FUNCIÓN)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</si>
</sst>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4" fontId="3" fillId="2" borderId="4" xfId="1" applyNumberFormat="1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3" fillId="2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 applyProtection="1"/>
    <xf numFmtId="4" fontId="6" fillId="0" borderId="6" xfId="0" applyNumberFormat="1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4" fontId="6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0" fillId="0" borderId="0" xfId="0" applyProtection="1"/>
    <xf numFmtId="4" fontId="6" fillId="0" borderId="7" xfId="0" applyNumberFormat="1" applyFont="1" applyFill="1" applyBorder="1" applyAlignment="1" applyProtection="1">
      <alignment horizontal="right"/>
      <protection locked="0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5" fillId="0" borderId="5" xfId="1" applyFont="1" applyFill="1" applyBorder="1" applyAlignment="1" applyProtection="1"/>
    <xf numFmtId="4" fontId="6" fillId="0" borderId="5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Border="1" applyProtection="1"/>
    <xf numFmtId="0" fontId="0" fillId="0" borderId="12" xfId="0" applyFont="1" applyBorder="1" applyProtection="1"/>
    <xf numFmtId="0" fontId="5" fillId="0" borderId="4" xfId="1" applyFont="1" applyFill="1" applyBorder="1" applyAlignment="1" applyProtection="1">
      <alignment horizontal="center"/>
    </xf>
    <xf numFmtId="4" fontId="0" fillId="0" borderId="10" xfId="0" applyNumberFormat="1" applyFont="1" applyBorder="1" applyProtection="1">
      <protection locked="0"/>
    </xf>
    <xf numFmtId="4" fontId="0" fillId="0" borderId="11" xfId="0" applyNumberFormat="1" applyFont="1" applyBorder="1" applyProtection="1">
      <protection locked="0"/>
    </xf>
    <xf numFmtId="0" fontId="0" fillId="0" borderId="0" xfId="0" applyFont="1" applyProtection="1"/>
    <xf numFmtId="0" fontId="8" fillId="0" borderId="0" xfId="2" applyFont="1" applyAlignment="1">
      <alignment vertical="top" wrapText="1"/>
    </xf>
    <xf numFmtId="4" fontId="8" fillId="0" borderId="0" xfId="2" applyNumberFormat="1" applyFont="1" applyAlignment="1">
      <alignment vertical="top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left" vertical="top" wrapText="1" indent="5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  <xf numFmtId="0" fontId="6" fillId="0" borderId="6" xfId="0" applyFont="1" applyFill="1" applyBorder="1" applyProtection="1"/>
    <xf numFmtId="0" fontId="0" fillId="0" borderId="6" xfId="0" applyFont="1" applyFill="1" applyBorder="1" applyAlignment="1" applyProtection="1">
      <alignment horizontal="left" indent="1"/>
    </xf>
    <xf numFmtId="0" fontId="0" fillId="0" borderId="12" xfId="0" applyFont="1" applyFill="1" applyBorder="1" applyAlignment="1" applyProtection="1">
      <alignment horizontal="left" indent="1"/>
    </xf>
    <xf numFmtId="0" fontId="0" fillId="0" borderId="4" xfId="0" applyFont="1" applyBorder="1" applyAlignment="1" applyProtection="1">
      <alignment horizontal="center"/>
    </xf>
    <xf numFmtId="0" fontId="5" fillId="0" borderId="7" xfId="1" applyFont="1" applyFill="1" applyBorder="1" applyAlignment="1" applyProtection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wrapText="1" indent="1"/>
    </xf>
    <xf numFmtId="3" fontId="3" fillId="2" borderId="5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wrapText="1"/>
    </xf>
    <xf numFmtId="4" fontId="1" fillId="0" borderId="4" xfId="0" applyNumberFormat="1" applyFont="1" applyBorder="1" applyProtection="1"/>
    <xf numFmtId="4" fontId="7" fillId="0" borderId="0" xfId="0" applyNumberFormat="1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164" fontId="7" fillId="0" borderId="6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164" fontId="7" fillId="0" borderId="12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4" fontId="1" fillId="0" borderId="11" xfId="0" applyNumberFormat="1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164" fontId="6" fillId="0" borderId="9" xfId="0" applyNumberFormat="1" applyFont="1" applyBorder="1" applyProtection="1"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4" fontId="3" fillId="2" borderId="5" xfId="1" applyNumberFormat="1" applyFont="1" applyFill="1" applyBorder="1" applyAlignment="1">
      <alignment horizontal="center" vertical="center" wrapText="1"/>
    </xf>
    <xf numFmtId="4" fontId="3" fillId="2" borderId="12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A19" sqref="A19"/>
    </sheetView>
  </sheetViews>
  <sheetFormatPr baseColWidth="10" defaultColWidth="11.42578125" defaultRowHeight="15" x14ac:dyDescent="0.25"/>
  <cols>
    <col min="1" max="1" width="62.42578125" style="1" customWidth="1"/>
    <col min="2" max="7" width="15.7109375" style="1" customWidth="1"/>
    <col min="8" max="8" width="10.85546875" style="1" bestFit="1" customWidth="1"/>
    <col min="9" max="16384" width="11.42578125" style="1"/>
  </cols>
  <sheetData>
    <row r="1" spans="1:8" ht="59.25" customHeight="1" x14ac:dyDescent="0.25">
      <c r="A1" s="60" t="s">
        <v>129</v>
      </c>
      <c r="B1" s="61"/>
      <c r="C1" s="61"/>
      <c r="D1" s="61"/>
      <c r="E1" s="61"/>
      <c r="F1" s="61"/>
      <c r="G1" s="62"/>
    </row>
    <row r="2" spans="1:8" ht="32.25" customHeight="1" x14ac:dyDescent="0.25">
      <c r="A2" s="65" t="s">
        <v>0</v>
      </c>
      <c r="B2" s="60" t="s">
        <v>122</v>
      </c>
      <c r="C2" s="61"/>
      <c r="D2" s="61"/>
      <c r="E2" s="61"/>
      <c r="F2" s="62"/>
      <c r="G2" s="63" t="s">
        <v>6</v>
      </c>
    </row>
    <row r="3" spans="1:8" ht="22.5" x14ac:dyDescent="0.25">
      <c r="A3" s="66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4"/>
    </row>
    <row r="4" spans="1:8" x14ac:dyDescent="0.25">
      <c r="A4" s="4"/>
      <c r="B4" s="37">
        <v>1</v>
      </c>
      <c r="C4" s="37">
        <v>2</v>
      </c>
      <c r="D4" s="37" t="s">
        <v>120</v>
      </c>
      <c r="E4" s="37">
        <v>4</v>
      </c>
      <c r="F4" s="37">
        <v>5</v>
      </c>
      <c r="G4" s="37" t="s">
        <v>121</v>
      </c>
    </row>
    <row r="5" spans="1:8" x14ac:dyDescent="0.25">
      <c r="A5" s="5"/>
      <c r="B5" s="6"/>
      <c r="C5" s="6"/>
      <c r="D5" s="6"/>
      <c r="E5" s="6"/>
      <c r="F5" s="6"/>
      <c r="G5" s="6"/>
      <c r="H5" s="3"/>
    </row>
    <row r="6" spans="1:8" x14ac:dyDescent="0.25">
      <c r="A6" s="7" t="s">
        <v>7</v>
      </c>
      <c r="B6" s="8">
        <v>10298534.560000001</v>
      </c>
      <c r="C6" s="8">
        <v>-2024210.4399999995</v>
      </c>
      <c r="D6" s="8">
        <f>B6+C6</f>
        <v>8274324.120000001</v>
      </c>
      <c r="E6" s="8">
        <v>2170943.08</v>
      </c>
      <c r="F6" s="8">
        <v>2164611.38</v>
      </c>
      <c r="G6" s="8">
        <f>D6-E6</f>
        <v>6103381.040000001</v>
      </c>
    </row>
    <row r="7" spans="1:8" x14ac:dyDescent="0.25">
      <c r="A7" s="7" t="s">
        <v>8</v>
      </c>
      <c r="B7" s="8">
        <v>5040610.96</v>
      </c>
      <c r="C7" s="8">
        <v>-364480</v>
      </c>
      <c r="D7" s="8">
        <f>B7+C7</f>
        <v>4676130.96</v>
      </c>
      <c r="E7" s="8">
        <v>4196962.62</v>
      </c>
      <c r="F7" s="8">
        <v>4196962.62</v>
      </c>
      <c r="G7" s="8">
        <f>D7-E7</f>
        <v>479168.33999999985</v>
      </c>
    </row>
    <row r="8" spans="1:8" x14ac:dyDescent="0.25">
      <c r="A8" s="7" t="s">
        <v>9</v>
      </c>
      <c r="B8" s="8">
        <v>22142600.48</v>
      </c>
      <c r="C8" s="8">
        <v>-20254000</v>
      </c>
      <c r="D8" s="8">
        <f>B8+C8</f>
        <v>1888600.4800000004</v>
      </c>
      <c r="E8" s="8">
        <v>1721209.43</v>
      </c>
      <c r="F8" s="8">
        <v>1720539.26</v>
      </c>
      <c r="G8" s="8">
        <f>D8-E8</f>
        <v>167391.05000000051</v>
      </c>
    </row>
    <row r="9" spans="1:8" x14ac:dyDescent="0.25">
      <c r="A9" s="7"/>
      <c r="B9" s="7"/>
      <c r="C9" s="7"/>
      <c r="D9" s="7"/>
      <c r="E9" s="7"/>
      <c r="F9" s="7"/>
      <c r="G9" s="7"/>
    </row>
    <row r="10" spans="1:8" ht="14.45" x14ac:dyDescent="0.3">
      <c r="A10" s="10" t="s">
        <v>10</v>
      </c>
      <c r="B10" s="9">
        <f>SUM(B6:B9)</f>
        <v>37481746</v>
      </c>
      <c r="C10" s="9">
        <f t="shared" ref="C10:G10" si="0">SUM(C6:C9)</f>
        <v>-22642690.439999998</v>
      </c>
      <c r="D10" s="9">
        <f t="shared" si="0"/>
        <v>14839055.560000002</v>
      </c>
      <c r="E10" s="9">
        <f t="shared" si="0"/>
        <v>8089115.1299999999</v>
      </c>
      <c r="F10" s="9">
        <f t="shared" si="0"/>
        <v>8082113.2599999998</v>
      </c>
      <c r="G10" s="9">
        <f t="shared" si="0"/>
        <v>6749940.4300000016</v>
      </c>
    </row>
    <row r="15" spans="1:8" ht="45" customHeight="1" x14ac:dyDescent="0.25">
      <c r="A15" s="26" t="s">
        <v>125</v>
      </c>
      <c r="E15" s="59" t="s">
        <v>128</v>
      </c>
      <c r="F15" s="59"/>
    </row>
    <row r="16" spans="1:8" ht="22.5" x14ac:dyDescent="0.25">
      <c r="A16" s="28" t="s">
        <v>126</v>
      </c>
      <c r="E16" s="59" t="s">
        <v>127</v>
      </c>
      <c r="F16" s="59"/>
    </row>
  </sheetData>
  <protectedRanges>
    <protectedRange sqref="B5:G5" name="Rango1_2"/>
  </protectedRanges>
  <mergeCells count="6">
    <mergeCell ref="E16:F16"/>
    <mergeCell ref="A1:G1"/>
    <mergeCell ref="B2:F2"/>
    <mergeCell ref="G2:G3"/>
    <mergeCell ref="A2:A3"/>
    <mergeCell ref="E15:F15"/>
  </mergeCells>
  <pageMargins left="0.70866141732283472" right="0.70866141732283472" top="0.74803149606299213" bottom="0.74803149606299213" header="0.31496062992125984" footer="0.31496062992125984"/>
  <pageSetup paperSize="256" scale="75" orientation="landscape" r:id="rId1"/>
  <ignoredErrors>
    <ignoredError sqref="B10:G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60" zoomScaleNormal="100" workbookViewId="0">
      <selection activeCell="A14" sqref="A14:A15"/>
    </sheetView>
  </sheetViews>
  <sheetFormatPr baseColWidth="10" defaultColWidth="11.42578125" defaultRowHeight="15" x14ac:dyDescent="0.25"/>
  <cols>
    <col min="1" max="1" width="62.42578125" style="11" customWidth="1"/>
    <col min="2" max="7" width="15.7109375" style="11" customWidth="1"/>
    <col min="8" max="16384" width="11.42578125" style="11"/>
  </cols>
  <sheetData>
    <row r="1" spans="1:7" ht="54.75" customHeight="1" x14ac:dyDescent="0.25">
      <c r="A1" s="60" t="s">
        <v>130</v>
      </c>
      <c r="B1" s="61"/>
      <c r="C1" s="61"/>
      <c r="D1" s="61"/>
      <c r="E1" s="61"/>
      <c r="F1" s="61"/>
      <c r="G1" s="62"/>
    </row>
    <row r="2" spans="1:7" ht="25.5" customHeight="1" x14ac:dyDescent="0.25">
      <c r="A2" s="65" t="s">
        <v>124</v>
      </c>
      <c r="B2" s="60" t="s">
        <v>122</v>
      </c>
      <c r="C2" s="61"/>
      <c r="D2" s="61"/>
      <c r="E2" s="61"/>
      <c r="F2" s="62"/>
      <c r="G2" s="63" t="s">
        <v>6</v>
      </c>
    </row>
    <row r="3" spans="1:7" ht="28.5" customHeight="1" x14ac:dyDescent="0.25">
      <c r="A3" s="66"/>
      <c r="B3" s="3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4"/>
    </row>
    <row r="4" spans="1:7" ht="16.5" customHeight="1" x14ac:dyDescent="0.25">
      <c r="A4" s="4"/>
      <c r="B4" s="37">
        <v>1</v>
      </c>
      <c r="C4" s="37">
        <v>2</v>
      </c>
      <c r="D4" s="37" t="s">
        <v>120</v>
      </c>
      <c r="E4" s="37">
        <v>4</v>
      </c>
      <c r="F4" s="37">
        <v>5</v>
      </c>
      <c r="G4" s="37" t="s">
        <v>121</v>
      </c>
    </row>
    <row r="5" spans="1:7" x14ac:dyDescent="0.25">
      <c r="A5" s="16"/>
      <c r="B5" s="17"/>
      <c r="C5" s="17"/>
      <c r="D5" s="17"/>
      <c r="E5" s="17"/>
      <c r="F5" s="17"/>
      <c r="G5" s="17"/>
    </row>
    <row r="6" spans="1:7" x14ac:dyDescent="0.25">
      <c r="A6" s="18" t="s">
        <v>11</v>
      </c>
      <c r="B6" s="46">
        <v>37241746</v>
      </c>
      <c r="C6" s="46">
        <v>-22781190.440000001</v>
      </c>
      <c r="D6" s="46">
        <f>B6+C6</f>
        <v>14460555.559999999</v>
      </c>
      <c r="E6" s="46">
        <v>8036665.1299999999</v>
      </c>
      <c r="F6" s="46">
        <v>8029663.2599999998</v>
      </c>
      <c r="G6" s="47">
        <f t="shared" ref="G6:G7" si="0">D6-E6</f>
        <v>6423890.4299999988</v>
      </c>
    </row>
    <row r="7" spans="1:7" x14ac:dyDescent="0.25">
      <c r="A7" s="18" t="s">
        <v>12</v>
      </c>
      <c r="B7" s="46">
        <v>240000</v>
      </c>
      <c r="C7" s="46">
        <v>138500</v>
      </c>
      <c r="D7" s="46">
        <f t="shared" ref="D7:D9" si="1">B7+C7</f>
        <v>378500</v>
      </c>
      <c r="E7" s="46">
        <v>52450</v>
      </c>
      <c r="F7" s="46">
        <v>52450</v>
      </c>
      <c r="G7" s="47">
        <f t="shared" si="0"/>
        <v>326050</v>
      </c>
    </row>
    <row r="8" spans="1:7" x14ac:dyDescent="0.25">
      <c r="A8" s="18" t="s">
        <v>13</v>
      </c>
      <c r="B8" s="46">
        <v>0</v>
      </c>
      <c r="C8" s="46">
        <v>0</v>
      </c>
      <c r="D8" s="46">
        <f t="shared" si="1"/>
        <v>0</v>
      </c>
      <c r="E8" s="46">
        <v>0</v>
      </c>
      <c r="F8" s="46">
        <v>0</v>
      </c>
      <c r="G8" s="47">
        <f>D8-E8</f>
        <v>0</v>
      </c>
    </row>
    <row r="9" spans="1:7" x14ac:dyDescent="0.25">
      <c r="A9" s="18" t="s">
        <v>14</v>
      </c>
      <c r="B9" s="46">
        <v>0</v>
      </c>
      <c r="C9" s="46">
        <v>0</v>
      </c>
      <c r="D9" s="46">
        <f t="shared" si="1"/>
        <v>0</v>
      </c>
      <c r="E9" s="46">
        <v>0</v>
      </c>
      <c r="F9" s="46">
        <v>0</v>
      </c>
      <c r="G9" s="47">
        <f>D9-E9</f>
        <v>0</v>
      </c>
    </row>
    <row r="10" spans="1:7" x14ac:dyDescent="0.25">
      <c r="A10" s="19" t="s">
        <v>15</v>
      </c>
      <c r="B10" s="48">
        <v>0</v>
      </c>
      <c r="C10" s="48">
        <v>0</v>
      </c>
      <c r="D10" s="48">
        <f>B10+C10</f>
        <v>0</v>
      </c>
      <c r="E10" s="48">
        <v>0</v>
      </c>
      <c r="F10" s="48">
        <v>0</v>
      </c>
      <c r="G10" s="49">
        <f>D10-E10</f>
        <v>0</v>
      </c>
    </row>
    <row r="11" spans="1:7" ht="14.45" x14ac:dyDescent="0.3">
      <c r="A11" s="20" t="s">
        <v>10</v>
      </c>
      <c r="B11" s="9">
        <f>SUM(B6:B10)</f>
        <v>37481746</v>
      </c>
      <c r="C11" s="9">
        <f t="shared" ref="C11:G11" si="2">SUM(C6:C10)</f>
        <v>-22642690.440000001</v>
      </c>
      <c r="D11" s="9">
        <f t="shared" si="2"/>
        <v>14839055.559999999</v>
      </c>
      <c r="E11" s="9">
        <f t="shared" si="2"/>
        <v>8089115.1299999999</v>
      </c>
      <c r="F11" s="9">
        <f t="shared" si="2"/>
        <v>8082113.2599999998</v>
      </c>
      <c r="G11" s="9">
        <f t="shared" si="2"/>
        <v>6749940.4299999988</v>
      </c>
    </row>
    <row r="17" spans="1:6" x14ac:dyDescent="0.25">
      <c r="A17" s="26" t="s">
        <v>125</v>
      </c>
      <c r="B17" s="1"/>
      <c r="C17" s="1"/>
      <c r="D17" s="1"/>
      <c r="E17" s="59" t="s">
        <v>128</v>
      </c>
      <c r="F17" s="59"/>
    </row>
    <row r="18" spans="1:6" ht="22.5" x14ac:dyDescent="0.25">
      <c r="A18" s="28" t="s">
        <v>126</v>
      </c>
      <c r="B18" s="1"/>
      <c r="C18" s="1"/>
      <c r="D18" s="1"/>
      <c r="E18" s="59" t="s">
        <v>127</v>
      </c>
      <c r="F18" s="59"/>
    </row>
  </sheetData>
  <protectedRanges>
    <protectedRange sqref="B5:G5" name="Rango1_2_1"/>
  </protectedRanges>
  <mergeCells count="6">
    <mergeCell ref="E18:F18"/>
    <mergeCell ref="A1:G1"/>
    <mergeCell ref="A2:A3"/>
    <mergeCell ref="B2:F2"/>
    <mergeCell ref="G2:G3"/>
    <mergeCell ref="E17:F17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topLeftCell="A28" zoomScale="60" zoomScaleNormal="100" workbookViewId="0">
      <selection activeCell="G79" sqref="G79"/>
    </sheetView>
  </sheetViews>
  <sheetFormatPr baseColWidth="10" defaultColWidth="11.42578125" defaultRowHeight="15" x14ac:dyDescent="0.25"/>
  <cols>
    <col min="1" max="1" width="52.42578125" style="11" bestFit="1" customWidth="1"/>
    <col min="2" max="2" width="15.7109375" style="11" customWidth="1"/>
    <col min="3" max="3" width="17" style="11" customWidth="1"/>
    <col min="4" max="7" width="15.7109375" style="11" customWidth="1"/>
    <col min="8" max="16384" width="11.42578125" style="11"/>
  </cols>
  <sheetData>
    <row r="1" spans="1:7" ht="60" customHeight="1" x14ac:dyDescent="0.25">
      <c r="A1" s="60" t="s">
        <v>131</v>
      </c>
      <c r="B1" s="61"/>
      <c r="C1" s="61"/>
      <c r="D1" s="61"/>
      <c r="E1" s="61"/>
      <c r="F1" s="61"/>
      <c r="G1" s="62"/>
    </row>
    <row r="2" spans="1:7" ht="31.5" customHeight="1" x14ac:dyDescent="0.25">
      <c r="A2" s="65" t="s">
        <v>0</v>
      </c>
      <c r="B2" s="60" t="s">
        <v>122</v>
      </c>
      <c r="C2" s="61"/>
      <c r="D2" s="61"/>
      <c r="E2" s="61"/>
      <c r="F2" s="62"/>
      <c r="G2" s="63" t="s">
        <v>6</v>
      </c>
    </row>
    <row r="3" spans="1:7" ht="24.95" customHeight="1" x14ac:dyDescent="0.25">
      <c r="A3" s="67"/>
      <c r="B3" s="38" t="s">
        <v>1</v>
      </c>
      <c r="C3" s="2" t="s">
        <v>2</v>
      </c>
      <c r="D3" s="2" t="s">
        <v>3</v>
      </c>
      <c r="E3" s="2" t="s">
        <v>4</v>
      </c>
      <c r="F3" s="40" t="s">
        <v>5</v>
      </c>
      <c r="G3" s="64"/>
    </row>
    <row r="4" spans="1:7" ht="24.95" customHeight="1" x14ac:dyDescent="0.25">
      <c r="A4" s="66"/>
      <c r="B4" s="39">
        <v>1</v>
      </c>
      <c r="C4" s="37">
        <v>2</v>
      </c>
      <c r="D4" s="37" t="s">
        <v>120</v>
      </c>
      <c r="E4" s="37">
        <v>4</v>
      </c>
      <c r="F4" s="37">
        <v>5</v>
      </c>
      <c r="G4" s="37" t="s">
        <v>121</v>
      </c>
    </row>
    <row r="5" spans="1:7" x14ac:dyDescent="0.25">
      <c r="A5" s="29" t="s">
        <v>16</v>
      </c>
      <c r="B5" s="57">
        <f t="shared" ref="B5:G5" si="0">SUM(B6:B12)</f>
        <v>5077818.33</v>
      </c>
      <c r="C5" s="57">
        <f t="shared" si="0"/>
        <v>-1360424.7</v>
      </c>
      <c r="D5" s="57">
        <f t="shared" si="0"/>
        <v>3717393.6299999994</v>
      </c>
      <c r="E5" s="57">
        <f t="shared" si="0"/>
        <v>3384493.67</v>
      </c>
      <c r="F5" s="57">
        <f t="shared" si="0"/>
        <v>3384493.67</v>
      </c>
      <c r="G5" s="58">
        <f t="shared" si="0"/>
        <v>332899.95999999961</v>
      </c>
    </row>
    <row r="6" spans="1:7" x14ac:dyDescent="0.25">
      <c r="A6" s="30" t="s">
        <v>17</v>
      </c>
      <c r="B6" s="50">
        <v>2194741.92</v>
      </c>
      <c r="C6" s="50">
        <v>0</v>
      </c>
      <c r="D6" s="50">
        <f>B6+C6</f>
        <v>2194741.92</v>
      </c>
      <c r="E6" s="50">
        <v>2192014.89</v>
      </c>
      <c r="F6" s="50">
        <v>2192014.89</v>
      </c>
      <c r="G6" s="44">
        <f>D6-E6</f>
        <v>2727.0299999997951</v>
      </c>
    </row>
    <row r="7" spans="1:7" x14ac:dyDescent="0.25">
      <c r="A7" s="30" t="s">
        <v>18</v>
      </c>
      <c r="B7" s="50">
        <v>2295478.7999999998</v>
      </c>
      <c r="C7" s="50">
        <v>-1360424.7</v>
      </c>
      <c r="D7" s="50">
        <f t="shared" ref="D7:D70" si="1">B7+C7</f>
        <v>935054.09999999986</v>
      </c>
      <c r="E7" s="50">
        <v>844308.88</v>
      </c>
      <c r="F7" s="50">
        <v>844308.88</v>
      </c>
      <c r="G7" s="44">
        <f t="shared" ref="G7:G70" si="2">D7-E7</f>
        <v>90745.219999999856</v>
      </c>
    </row>
    <row r="8" spans="1:7" x14ac:dyDescent="0.25">
      <c r="A8" s="30" t="s">
        <v>19</v>
      </c>
      <c r="B8" s="50">
        <v>276597.61</v>
      </c>
      <c r="C8" s="50">
        <v>0</v>
      </c>
      <c r="D8" s="50">
        <f t="shared" si="1"/>
        <v>276597.61</v>
      </c>
      <c r="E8" s="50">
        <v>276286.57</v>
      </c>
      <c r="F8" s="50">
        <v>276286.57</v>
      </c>
      <c r="G8" s="44">
        <f t="shared" si="2"/>
        <v>311.03999999997905</v>
      </c>
    </row>
    <row r="9" spans="1:7" x14ac:dyDescent="0.25">
      <c r="A9" s="30" t="s">
        <v>20</v>
      </c>
      <c r="B9" s="50">
        <v>0</v>
      </c>
      <c r="C9" s="50">
        <v>0</v>
      </c>
      <c r="D9" s="50">
        <f t="shared" si="1"/>
        <v>0</v>
      </c>
      <c r="E9" s="50">
        <v>0</v>
      </c>
      <c r="F9" s="50">
        <v>0</v>
      </c>
      <c r="G9" s="44">
        <f t="shared" si="2"/>
        <v>0</v>
      </c>
    </row>
    <row r="10" spans="1:7" x14ac:dyDescent="0.25">
      <c r="A10" s="30" t="s">
        <v>21</v>
      </c>
      <c r="B10" s="50">
        <v>311000</v>
      </c>
      <c r="C10" s="50">
        <v>0</v>
      </c>
      <c r="D10" s="50">
        <f t="shared" si="1"/>
        <v>311000</v>
      </c>
      <c r="E10" s="50">
        <v>71883.33</v>
      </c>
      <c r="F10" s="50">
        <v>71883.33</v>
      </c>
      <c r="G10" s="44">
        <f t="shared" si="2"/>
        <v>239116.66999999998</v>
      </c>
    </row>
    <row r="11" spans="1:7" x14ac:dyDescent="0.25">
      <c r="A11" s="30" t="s">
        <v>22</v>
      </c>
      <c r="B11" s="50">
        <v>0</v>
      </c>
      <c r="C11" s="50">
        <v>0</v>
      </c>
      <c r="D11" s="50">
        <f t="shared" si="1"/>
        <v>0</v>
      </c>
      <c r="E11" s="50">
        <v>0</v>
      </c>
      <c r="F11" s="50">
        <v>0</v>
      </c>
      <c r="G11" s="44">
        <f t="shared" si="2"/>
        <v>0</v>
      </c>
    </row>
    <row r="12" spans="1:7" x14ac:dyDescent="0.25">
      <c r="A12" s="30" t="s">
        <v>23</v>
      </c>
      <c r="B12" s="50">
        <v>0</v>
      </c>
      <c r="C12" s="50">
        <v>0</v>
      </c>
      <c r="D12" s="50">
        <f t="shared" si="1"/>
        <v>0</v>
      </c>
      <c r="E12" s="50">
        <v>0</v>
      </c>
      <c r="F12" s="50">
        <v>0</v>
      </c>
      <c r="G12" s="44">
        <f t="shared" si="2"/>
        <v>0</v>
      </c>
    </row>
    <row r="13" spans="1:7" x14ac:dyDescent="0.25">
      <c r="A13" s="29" t="s">
        <v>24</v>
      </c>
      <c r="B13" s="57">
        <f t="shared" ref="B13:G13" si="3">SUM(B14:B22)</f>
        <v>375500</v>
      </c>
      <c r="C13" s="57">
        <f t="shared" si="3"/>
        <v>101000</v>
      </c>
      <c r="D13" s="57">
        <f t="shared" si="3"/>
        <v>476500</v>
      </c>
      <c r="E13" s="57">
        <f t="shared" si="3"/>
        <v>271560.77999999997</v>
      </c>
      <c r="F13" s="57">
        <f t="shared" si="3"/>
        <v>264558.90999999997</v>
      </c>
      <c r="G13" s="58">
        <f t="shared" si="3"/>
        <v>204939.22</v>
      </c>
    </row>
    <row r="14" spans="1:7" x14ac:dyDescent="0.25">
      <c r="A14" s="30" t="s">
        <v>25</v>
      </c>
      <c r="B14" s="50">
        <v>79500</v>
      </c>
      <c r="C14" s="50">
        <v>0</v>
      </c>
      <c r="D14" s="50">
        <f t="shared" si="1"/>
        <v>79500</v>
      </c>
      <c r="E14" s="50">
        <v>41901.17</v>
      </c>
      <c r="F14" s="50">
        <v>41901.17</v>
      </c>
      <c r="G14" s="44">
        <f t="shared" si="2"/>
        <v>37598.83</v>
      </c>
    </row>
    <row r="15" spans="1:7" x14ac:dyDescent="0.25">
      <c r="A15" s="30" t="s">
        <v>26</v>
      </c>
      <c r="B15" s="50">
        <v>11000</v>
      </c>
      <c r="C15" s="50">
        <v>0</v>
      </c>
      <c r="D15" s="50">
        <f t="shared" si="1"/>
        <v>11000</v>
      </c>
      <c r="E15" s="50">
        <v>3722.1</v>
      </c>
      <c r="F15" s="50">
        <v>3722.1</v>
      </c>
      <c r="G15" s="44">
        <f t="shared" si="2"/>
        <v>7277.9</v>
      </c>
    </row>
    <row r="16" spans="1:7" x14ac:dyDescent="0.25">
      <c r="A16" s="30" t="s">
        <v>27</v>
      </c>
      <c r="B16" s="50">
        <v>0</v>
      </c>
      <c r="C16" s="50">
        <v>0</v>
      </c>
      <c r="D16" s="50">
        <f t="shared" si="1"/>
        <v>0</v>
      </c>
      <c r="E16" s="50">
        <v>0</v>
      </c>
      <c r="F16" s="50">
        <v>0</v>
      </c>
      <c r="G16" s="44">
        <f t="shared" si="2"/>
        <v>0</v>
      </c>
    </row>
    <row r="17" spans="1:7" x14ac:dyDescent="0.25">
      <c r="A17" s="30" t="s">
        <v>28</v>
      </c>
      <c r="B17" s="50">
        <v>0</v>
      </c>
      <c r="C17" s="50">
        <v>0</v>
      </c>
      <c r="D17" s="50">
        <f t="shared" si="1"/>
        <v>0</v>
      </c>
      <c r="E17" s="50">
        <v>0</v>
      </c>
      <c r="F17" s="50">
        <v>0</v>
      </c>
      <c r="G17" s="44">
        <f t="shared" si="2"/>
        <v>0</v>
      </c>
    </row>
    <row r="18" spans="1:7" x14ac:dyDescent="0.25">
      <c r="A18" s="30" t="s">
        <v>29</v>
      </c>
      <c r="B18" s="50">
        <v>120000</v>
      </c>
      <c r="C18" s="50">
        <v>100000</v>
      </c>
      <c r="D18" s="50">
        <f t="shared" si="1"/>
        <v>220000</v>
      </c>
      <c r="E18" s="50">
        <v>133418.64000000001</v>
      </c>
      <c r="F18" s="50">
        <v>132060.14000000001</v>
      </c>
      <c r="G18" s="44">
        <f t="shared" si="2"/>
        <v>86581.359999999986</v>
      </c>
    </row>
    <row r="19" spans="1:7" x14ac:dyDescent="0.25">
      <c r="A19" s="30" t="s">
        <v>30</v>
      </c>
      <c r="B19" s="50">
        <v>114000</v>
      </c>
      <c r="C19" s="50">
        <v>0</v>
      </c>
      <c r="D19" s="50">
        <f t="shared" si="1"/>
        <v>114000</v>
      </c>
      <c r="E19" s="50">
        <v>69569.2</v>
      </c>
      <c r="F19" s="50">
        <v>68241.03</v>
      </c>
      <c r="G19" s="44">
        <f t="shared" si="2"/>
        <v>44430.8</v>
      </c>
    </row>
    <row r="20" spans="1:7" x14ac:dyDescent="0.25">
      <c r="A20" s="30" t="s">
        <v>31</v>
      </c>
      <c r="B20" s="50">
        <v>20000</v>
      </c>
      <c r="C20" s="50">
        <v>1000</v>
      </c>
      <c r="D20" s="50">
        <f t="shared" si="1"/>
        <v>21000</v>
      </c>
      <c r="E20" s="50">
        <v>20747.759999999998</v>
      </c>
      <c r="F20" s="50">
        <v>16432.560000000001</v>
      </c>
      <c r="G20" s="44">
        <f t="shared" si="2"/>
        <v>252.2400000000016</v>
      </c>
    </row>
    <row r="21" spans="1:7" x14ac:dyDescent="0.25">
      <c r="A21" s="30" t="s">
        <v>32</v>
      </c>
      <c r="B21" s="50">
        <v>0</v>
      </c>
      <c r="C21" s="50">
        <v>0</v>
      </c>
      <c r="D21" s="50">
        <f t="shared" si="1"/>
        <v>0</v>
      </c>
      <c r="E21" s="50">
        <v>0</v>
      </c>
      <c r="F21" s="50">
        <v>0</v>
      </c>
      <c r="G21" s="44">
        <f t="shared" si="2"/>
        <v>0</v>
      </c>
    </row>
    <row r="22" spans="1:7" x14ac:dyDescent="0.25">
      <c r="A22" s="30" t="s">
        <v>33</v>
      </c>
      <c r="B22" s="50">
        <v>31000</v>
      </c>
      <c r="C22" s="50">
        <v>0</v>
      </c>
      <c r="D22" s="50">
        <f t="shared" si="1"/>
        <v>31000</v>
      </c>
      <c r="E22" s="50">
        <v>2201.91</v>
      </c>
      <c r="F22" s="50">
        <v>2201.91</v>
      </c>
      <c r="G22" s="44">
        <f t="shared" si="2"/>
        <v>28798.09</v>
      </c>
    </row>
    <row r="23" spans="1:7" x14ac:dyDescent="0.25">
      <c r="A23" s="29" t="s">
        <v>34</v>
      </c>
      <c r="B23" s="57">
        <f t="shared" ref="B23:G23" si="4">SUM(B24:B32)</f>
        <v>3387854.16</v>
      </c>
      <c r="C23" s="57">
        <f t="shared" si="4"/>
        <v>863194.7</v>
      </c>
      <c r="D23" s="57">
        <f t="shared" si="4"/>
        <v>4251048.8600000003</v>
      </c>
      <c r="E23" s="57">
        <f t="shared" si="4"/>
        <v>3392878.6</v>
      </c>
      <c r="F23" s="57">
        <f t="shared" si="4"/>
        <v>3392878.6</v>
      </c>
      <c r="G23" s="58">
        <f t="shared" si="4"/>
        <v>858170.26000000036</v>
      </c>
    </row>
    <row r="24" spans="1:7" x14ac:dyDescent="0.25">
      <c r="A24" s="30" t="s">
        <v>35</v>
      </c>
      <c r="B24" s="50">
        <v>78600</v>
      </c>
      <c r="C24" s="50">
        <v>-500</v>
      </c>
      <c r="D24" s="50">
        <f t="shared" si="1"/>
        <v>78100</v>
      </c>
      <c r="E24" s="50">
        <v>26645</v>
      </c>
      <c r="F24" s="50">
        <v>26645</v>
      </c>
      <c r="G24" s="44">
        <f t="shared" si="2"/>
        <v>51455</v>
      </c>
    </row>
    <row r="25" spans="1:7" x14ac:dyDescent="0.25">
      <c r="A25" s="30" t="s">
        <v>36</v>
      </c>
      <c r="B25" s="50">
        <v>18000</v>
      </c>
      <c r="C25" s="50">
        <v>27500</v>
      </c>
      <c r="D25" s="50">
        <f t="shared" si="1"/>
        <v>45500</v>
      </c>
      <c r="E25" s="50">
        <v>7102.68</v>
      </c>
      <c r="F25" s="50">
        <v>7102.68</v>
      </c>
      <c r="G25" s="44">
        <f t="shared" si="2"/>
        <v>38397.32</v>
      </c>
    </row>
    <row r="26" spans="1:7" x14ac:dyDescent="0.25">
      <c r="A26" s="30" t="s">
        <v>37</v>
      </c>
      <c r="B26" s="50">
        <v>2647578.9900000002</v>
      </c>
      <c r="C26" s="50">
        <v>816194.7</v>
      </c>
      <c r="D26" s="50">
        <f t="shared" si="1"/>
        <v>3463773.6900000004</v>
      </c>
      <c r="E26" s="50">
        <v>3046262.79</v>
      </c>
      <c r="F26" s="50">
        <v>3046262.79</v>
      </c>
      <c r="G26" s="44">
        <f t="shared" si="2"/>
        <v>417510.90000000037</v>
      </c>
    </row>
    <row r="27" spans="1:7" x14ac:dyDescent="0.25">
      <c r="A27" s="30" t="s">
        <v>38</v>
      </c>
      <c r="B27" s="50">
        <v>174400</v>
      </c>
      <c r="C27" s="50">
        <v>0</v>
      </c>
      <c r="D27" s="50">
        <f t="shared" si="1"/>
        <v>174400</v>
      </c>
      <c r="E27" s="50">
        <v>113704.92</v>
      </c>
      <c r="F27" s="50">
        <v>113704.92</v>
      </c>
      <c r="G27" s="44">
        <f t="shared" si="2"/>
        <v>60695.08</v>
      </c>
    </row>
    <row r="28" spans="1:7" x14ac:dyDescent="0.25">
      <c r="A28" s="30" t="s">
        <v>39</v>
      </c>
      <c r="B28" s="50">
        <v>145775.6</v>
      </c>
      <c r="C28" s="50">
        <v>20000</v>
      </c>
      <c r="D28" s="50">
        <f t="shared" si="1"/>
        <v>165775.6</v>
      </c>
      <c r="E28" s="50">
        <v>74691.13</v>
      </c>
      <c r="F28" s="50">
        <v>74691.13</v>
      </c>
      <c r="G28" s="44">
        <f t="shared" si="2"/>
        <v>91084.47</v>
      </c>
    </row>
    <row r="29" spans="1:7" x14ac:dyDescent="0.25">
      <c r="A29" s="30" t="s">
        <v>40</v>
      </c>
      <c r="B29" s="50">
        <v>50000</v>
      </c>
      <c r="C29" s="50">
        <v>0</v>
      </c>
      <c r="D29" s="50">
        <f t="shared" si="1"/>
        <v>50000</v>
      </c>
      <c r="E29" s="50">
        <v>12446.62</v>
      </c>
      <c r="F29" s="50">
        <v>12446.62</v>
      </c>
      <c r="G29" s="44">
        <f t="shared" si="2"/>
        <v>37553.379999999997</v>
      </c>
    </row>
    <row r="30" spans="1:7" x14ac:dyDescent="0.25">
      <c r="A30" s="30" t="s">
        <v>41</v>
      </c>
      <c r="B30" s="50">
        <v>20000</v>
      </c>
      <c r="C30" s="50">
        <v>0</v>
      </c>
      <c r="D30" s="50">
        <f t="shared" si="1"/>
        <v>20000</v>
      </c>
      <c r="E30" s="50">
        <v>1109</v>
      </c>
      <c r="F30" s="50">
        <v>1109</v>
      </c>
      <c r="G30" s="44">
        <f t="shared" si="2"/>
        <v>18891</v>
      </c>
    </row>
    <row r="31" spans="1:7" x14ac:dyDescent="0.25">
      <c r="A31" s="30" t="s">
        <v>42</v>
      </c>
      <c r="B31" s="50">
        <v>81000</v>
      </c>
      <c r="C31" s="50">
        <v>0</v>
      </c>
      <c r="D31" s="50">
        <f t="shared" si="1"/>
        <v>81000</v>
      </c>
      <c r="E31" s="50">
        <v>36603.279999999999</v>
      </c>
      <c r="F31" s="50">
        <v>36603.279999999999</v>
      </c>
      <c r="G31" s="44">
        <f t="shared" si="2"/>
        <v>44396.72</v>
      </c>
    </row>
    <row r="32" spans="1:7" x14ac:dyDescent="0.25">
      <c r="A32" s="30" t="s">
        <v>43</v>
      </c>
      <c r="B32" s="50">
        <v>172499.57</v>
      </c>
      <c r="C32" s="50">
        <v>0</v>
      </c>
      <c r="D32" s="50">
        <f t="shared" si="1"/>
        <v>172499.57</v>
      </c>
      <c r="E32" s="50">
        <v>74313.179999999993</v>
      </c>
      <c r="F32" s="50">
        <v>74313.179999999993</v>
      </c>
      <c r="G32" s="44">
        <f t="shared" si="2"/>
        <v>98186.390000000014</v>
      </c>
    </row>
    <row r="33" spans="1:7" x14ac:dyDescent="0.25">
      <c r="A33" s="29" t="s">
        <v>44</v>
      </c>
      <c r="B33" s="57">
        <f t="shared" ref="B33:G33" si="5">SUM(B34:B42)</f>
        <v>21254000</v>
      </c>
      <c r="C33" s="57">
        <f t="shared" si="5"/>
        <v>-21254000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8">
        <f t="shared" si="5"/>
        <v>0</v>
      </c>
    </row>
    <row r="34" spans="1:7" x14ac:dyDescent="0.25">
      <c r="A34" s="30" t="s">
        <v>45</v>
      </c>
      <c r="B34" s="50">
        <v>0</v>
      </c>
      <c r="C34" s="50">
        <v>0</v>
      </c>
      <c r="D34" s="50">
        <f t="shared" si="1"/>
        <v>0</v>
      </c>
      <c r="E34" s="50">
        <v>0</v>
      </c>
      <c r="F34" s="50">
        <v>0</v>
      </c>
      <c r="G34" s="44">
        <f t="shared" si="2"/>
        <v>0</v>
      </c>
    </row>
    <row r="35" spans="1:7" x14ac:dyDescent="0.25">
      <c r="A35" s="30" t="s">
        <v>46</v>
      </c>
      <c r="B35" s="50">
        <v>0</v>
      </c>
      <c r="C35" s="50">
        <v>0</v>
      </c>
      <c r="D35" s="50">
        <f t="shared" si="1"/>
        <v>0</v>
      </c>
      <c r="E35" s="50">
        <v>0</v>
      </c>
      <c r="F35" s="50">
        <v>0</v>
      </c>
      <c r="G35" s="44">
        <f t="shared" si="2"/>
        <v>0</v>
      </c>
    </row>
    <row r="36" spans="1:7" x14ac:dyDescent="0.25">
      <c r="A36" s="30" t="s">
        <v>47</v>
      </c>
      <c r="B36" s="50">
        <v>21254000</v>
      </c>
      <c r="C36" s="50">
        <v>-21254000</v>
      </c>
      <c r="D36" s="50">
        <f t="shared" si="1"/>
        <v>0</v>
      </c>
      <c r="E36" s="50">
        <v>0</v>
      </c>
      <c r="F36" s="50">
        <v>0</v>
      </c>
      <c r="G36" s="44">
        <f t="shared" si="2"/>
        <v>0</v>
      </c>
    </row>
    <row r="37" spans="1:7" x14ac:dyDescent="0.25">
      <c r="A37" s="30" t="s">
        <v>48</v>
      </c>
      <c r="B37" s="50">
        <v>0</v>
      </c>
      <c r="C37" s="50">
        <v>0</v>
      </c>
      <c r="D37" s="50">
        <f t="shared" si="1"/>
        <v>0</v>
      </c>
      <c r="E37" s="50">
        <v>0</v>
      </c>
      <c r="F37" s="50">
        <v>0</v>
      </c>
      <c r="G37" s="44">
        <f t="shared" si="2"/>
        <v>0</v>
      </c>
    </row>
    <row r="38" spans="1:7" x14ac:dyDescent="0.25">
      <c r="A38" s="30" t="s">
        <v>49</v>
      </c>
      <c r="B38" s="50">
        <v>0</v>
      </c>
      <c r="C38" s="50">
        <v>0</v>
      </c>
      <c r="D38" s="50">
        <f t="shared" si="1"/>
        <v>0</v>
      </c>
      <c r="E38" s="50">
        <v>0</v>
      </c>
      <c r="F38" s="50">
        <v>0</v>
      </c>
      <c r="G38" s="44">
        <f t="shared" si="2"/>
        <v>0</v>
      </c>
    </row>
    <row r="39" spans="1:7" x14ac:dyDescent="0.25">
      <c r="A39" s="30" t="s">
        <v>50</v>
      </c>
      <c r="B39" s="50">
        <v>0</v>
      </c>
      <c r="C39" s="50">
        <v>0</v>
      </c>
      <c r="D39" s="50">
        <f t="shared" si="1"/>
        <v>0</v>
      </c>
      <c r="E39" s="50">
        <v>0</v>
      </c>
      <c r="F39" s="50">
        <v>0</v>
      </c>
      <c r="G39" s="44">
        <f t="shared" si="2"/>
        <v>0</v>
      </c>
    </row>
    <row r="40" spans="1:7" x14ac:dyDescent="0.25">
      <c r="A40" s="30" t="s">
        <v>51</v>
      </c>
      <c r="B40" s="50">
        <v>0</v>
      </c>
      <c r="C40" s="50">
        <v>0</v>
      </c>
      <c r="D40" s="50">
        <f t="shared" si="1"/>
        <v>0</v>
      </c>
      <c r="E40" s="50">
        <v>0</v>
      </c>
      <c r="F40" s="50">
        <v>0</v>
      </c>
      <c r="G40" s="44">
        <f t="shared" si="2"/>
        <v>0</v>
      </c>
    </row>
    <row r="41" spans="1:7" x14ac:dyDescent="0.25">
      <c r="A41" s="30" t="s">
        <v>52</v>
      </c>
      <c r="B41" s="50">
        <v>0</v>
      </c>
      <c r="C41" s="50">
        <v>0</v>
      </c>
      <c r="D41" s="50">
        <f t="shared" si="1"/>
        <v>0</v>
      </c>
      <c r="E41" s="50">
        <v>0</v>
      </c>
      <c r="F41" s="50">
        <v>0</v>
      </c>
      <c r="G41" s="44">
        <f t="shared" si="2"/>
        <v>0</v>
      </c>
    </row>
    <row r="42" spans="1:7" x14ac:dyDescent="0.25">
      <c r="A42" s="30" t="s">
        <v>53</v>
      </c>
      <c r="B42" s="50">
        <v>0</v>
      </c>
      <c r="C42" s="50">
        <v>0</v>
      </c>
      <c r="D42" s="50">
        <f t="shared" si="1"/>
        <v>0</v>
      </c>
      <c r="E42" s="50">
        <v>0</v>
      </c>
      <c r="F42" s="50">
        <v>0</v>
      </c>
      <c r="G42" s="44">
        <f t="shared" si="2"/>
        <v>0</v>
      </c>
    </row>
    <row r="43" spans="1:7" x14ac:dyDescent="0.25">
      <c r="A43" s="29" t="s">
        <v>54</v>
      </c>
      <c r="B43" s="57">
        <f t="shared" ref="B43:G43" si="6">SUM(B44:B52)</f>
        <v>240000</v>
      </c>
      <c r="C43" s="57">
        <f t="shared" si="6"/>
        <v>-85500</v>
      </c>
      <c r="D43" s="57">
        <f t="shared" si="6"/>
        <v>154500</v>
      </c>
      <c r="E43" s="57">
        <v>52450</v>
      </c>
      <c r="F43" s="57">
        <v>52450</v>
      </c>
      <c r="G43" s="58">
        <f t="shared" si="6"/>
        <v>102050</v>
      </c>
    </row>
    <row r="44" spans="1:7" x14ac:dyDescent="0.25">
      <c r="A44" s="30" t="s">
        <v>55</v>
      </c>
      <c r="B44" s="50">
        <v>230000</v>
      </c>
      <c r="C44" s="50">
        <v>-85500</v>
      </c>
      <c r="D44" s="50">
        <f t="shared" si="1"/>
        <v>144500</v>
      </c>
      <c r="E44" s="50">
        <v>52450</v>
      </c>
      <c r="F44" s="50">
        <v>52450</v>
      </c>
      <c r="G44" s="44">
        <f t="shared" si="2"/>
        <v>92050</v>
      </c>
    </row>
    <row r="45" spans="1:7" x14ac:dyDescent="0.25">
      <c r="A45" s="30" t="s">
        <v>56</v>
      </c>
      <c r="B45" s="50">
        <v>0</v>
      </c>
      <c r="C45" s="50">
        <v>0</v>
      </c>
      <c r="D45" s="50">
        <f t="shared" si="1"/>
        <v>0</v>
      </c>
      <c r="E45" s="50">
        <v>0</v>
      </c>
      <c r="F45" s="50">
        <v>0</v>
      </c>
      <c r="G45" s="44">
        <f t="shared" si="2"/>
        <v>0</v>
      </c>
    </row>
    <row r="46" spans="1:7" x14ac:dyDescent="0.25">
      <c r="A46" s="30" t="s">
        <v>57</v>
      </c>
      <c r="B46" s="50">
        <v>0</v>
      </c>
      <c r="C46" s="50">
        <v>0</v>
      </c>
      <c r="D46" s="50">
        <f t="shared" si="1"/>
        <v>0</v>
      </c>
      <c r="E46" s="50">
        <v>0</v>
      </c>
      <c r="F46" s="50">
        <v>0</v>
      </c>
      <c r="G46" s="44">
        <f t="shared" si="2"/>
        <v>0</v>
      </c>
    </row>
    <row r="47" spans="1:7" x14ac:dyDescent="0.25">
      <c r="A47" s="30" t="s">
        <v>58</v>
      </c>
      <c r="B47" s="50">
        <v>0</v>
      </c>
      <c r="C47" s="50">
        <v>0</v>
      </c>
      <c r="D47" s="50">
        <f t="shared" si="1"/>
        <v>0</v>
      </c>
      <c r="E47" s="50">
        <v>0</v>
      </c>
      <c r="F47" s="50">
        <v>0</v>
      </c>
      <c r="G47" s="44">
        <f t="shared" si="2"/>
        <v>0</v>
      </c>
    </row>
    <row r="48" spans="1:7" x14ac:dyDescent="0.25">
      <c r="A48" s="30" t="s">
        <v>59</v>
      </c>
      <c r="B48" s="50">
        <v>0</v>
      </c>
      <c r="C48" s="50">
        <v>0</v>
      </c>
      <c r="D48" s="50">
        <f t="shared" si="1"/>
        <v>0</v>
      </c>
      <c r="E48" s="50">
        <v>0</v>
      </c>
      <c r="F48" s="50">
        <v>0</v>
      </c>
      <c r="G48" s="44">
        <f t="shared" si="2"/>
        <v>0</v>
      </c>
    </row>
    <row r="49" spans="1:7" x14ac:dyDescent="0.25">
      <c r="A49" s="30" t="s">
        <v>60</v>
      </c>
      <c r="B49" s="50">
        <v>0</v>
      </c>
      <c r="C49" s="50">
        <v>0</v>
      </c>
      <c r="D49" s="50">
        <f t="shared" si="1"/>
        <v>0</v>
      </c>
      <c r="E49" s="50">
        <v>0</v>
      </c>
      <c r="F49" s="50">
        <v>0</v>
      </c>
      <c r="G49" s="44">
        <f t="shared" si="2"/>
        <v>0</v>
      </c>
    </row>
    <row r="50" spans="1:7" x14ac:dyDescent="0.25">
      <c r="A50" s="30" t="s">
        <v>61</v>
      </c>
      <c r="B50" s="50">
        <v>0</v>
      </c>
      <c r="C50" s="50">
        <v>0</v>
      </c>
      <c r="D50" s="50">
        <f t="shared" si="1"/>
        <v>0</v>
      </c>
      <c r="E50" s="50">
        <v>0</v>
      </c>
      <c r="F50" s="50">
        <v>0</v>
      </c>
      <c r="G50" s="44">
        <f t="shared" si="2"/>
        <v>0</v>
      </c>
    </row>
    <row r="51" spans="1:7" x14ac:dyDescent="0.25">
      <c r="A51" s="30" t="s">
        <v>62</v>
      </c>
      <c r="B51" s="50">
        <v>0</v>
      </c>
      <c r="C51" s="50">
        <v>0</v>
      </c>
      <c r="D51" s="50">
        <f t="shared" si="1"/>
        <v>0</v>
      </c>
      <c r="E51" s="50">
        <v>0</v>
      </c>
      <c r="F51" s="50">
        <v>0</v>
      </c>
      <c r="G51" s="44">
        <f t="shared" si="2"/>
        <v>0</v>
      </c>
    </row>
    <row r="52" spans="1:7" x14ac:dyDescent="0.25">
      <c r="A52" s="30" t="s">
        <v>63</v>
      </c>
      <c r="B52" s="50">
        <v>10000</v>
      </c>
      <c r="C52" s="50">
        <v>0</v>
      </c>
      <c r="D52" s="50">
        <f t="shared" si="1"/>
        <v>10000</v>
      </c>
      <c r="E52" s="50">
        <v>0</v>
      </c>
      <c r="F52" s="50">
        <v>0</v>
      </c>
      <c r="G52" s="44">
        <f t="shared" si="2"/>
        <v>10000</v>
      </c>
    </row>
    <row r="53" spans="1:7" x14ac:dyDescent="0.25">
      <c r="A53" s="29" t="s">
        <v>64</v>
      </c>
      <c r="B53" s="57">
        <f t="shared" ref="B53:G53" si="7">SUM(B54:B56)</f>
        <v>0</v>
      </c>
      <c r="C53" s="57">
        <f t="shared" si="7"/>
        <v>224000</v>
      </c>
      <c r="D53" s="57">
        <f t="shared" si="7"/>
        <v>224000</v>
      </c>
      <c r="E53" s="57">
        <v>0</v>
      </c>
      <c r="F53" s="57">
        <v>0</v>
      </c>
      <c r="G53" s="58">
        <f t="shared" si="7"/>
        <v>224000</v>
      </c>
    </row>
    <row r="54" spans="1:7" x14ac:dyDescent="0.25">
      <c r="A54" s="30" t="s">
        <v>65</v>
      </c>
      <c r="B54" s="50">
        <v>0</v>
      </c>
      <c r="C54" s="50">
        <v>0</v>
      </c>
      <c r="D54" s="50">
        <f t="shared" si="1"/>
        <v>0</v>
      </c>
      <c r="E54" s="50">
        <v>0</v>
      </c>
      <c r="F54" s="50">
        <v>0</v>
      </c>
      <c r="G54" s="44">
        <f t="shared" si="2"/>
        <v>0</v>
      </c>
    </row>
    <row r="55" spans="1:7" x14ac:dyDescent="0.25">
      <c r="A55" s="30" t="s">
        <v>66</v>
      </c>
      <c r="B55" s="50">
        <v>0</v>
      </c>
      <c r="C55" s="50">
        <v>224000</v>
      </c>
      <c r="D55" s="50">
        <f t="shared" si="1"/>
        <v>224000</v>
      </c>
      <c r="E55" s="50">
        <v>0</v>
      </c>
      <c r="F55" s="50">
        <v>0</v>
      </c>
      <c r="G55" s="44">
        <f t="shared" si="2"/>
        <v>224000</v>
      </c>
    </row>
    <row r="56" spans="1:7" x14ac:dyDescent="0.25">
      <c r="A56" s="30" t="s">
        <v>67</v>
      </c>
      <c r="B56" s="50">
        <v>0</v>
      </c>
      <c r="C56" s="50">
        <v>0</v>
      </c>
      <c r="D56" s="50">
        <f t="shared" si="1"/>
        <v>0</v>
      </c>
      <c r="E56" s="50">
        <v>0</v>
      </c>
      <c r="F56" s="50">
        <v>0</v>
      </c>
      <c r="G56" s="44">
        <f t="shared" si="2"/>
        <v>0</v>
      </c>
    </row>
    <row r="57" spans="1:7" x14ac:dyDescent="0.25">
      <c r="A57" s="29" t="s">
        <v>68</v>
      </c>
      <c r="B57" s="57">
        <f t="shared" ref="B57:G57" si="8">SUM(B58:B64)</f>
        <v>7146573.5099999998</v>
      </c>
      <c r="C57" s="57">
        <f t="shared" si="8"/>
        <v>-1130960.44</v>
      </c>
      <c r="D57" s="57">
        <f t="shared" si="8"/>
        <v>6015613.0700000003</v>
      </c>
      <c r="E57" s="57">
        <f t="shared" si="8"/>
        <v>987732.08</v>
      </c>
      <c r="F57" s="57">
        <f t="shared" si="8"/>
        <v>987732.08</v>
      </c>
      <c r="G57" s="58">
        <f t="shared" si="8"/>
        <v>5027880.99</v>
      </c>
    </row>
    <row r="58" spans="1:7" x14ac:dyDescent="0.25">
      <c r="A58" s="30" t="s">
        <v>69</v>
      </c>
      <c r="B58" s="50">
        <v>0</v>
      </c>
      <c r="C58" s="50">
        <v>0</v>
      </c>
      <c r="D58" s="50">
        <f t="shared" si="1"/>
        <v>0</v>
      </c>
      <c r="E58" s="50">
        <v>0</v>
      </c>
      <c r="F58" s="50">
        <v>0</v>
      </c>
      <c r="G58" s="44">
        <f t="shared" si="2"/>
        <v>0</v>
      </c>
    </row>
    <row r="59" spans="1:7" x14ac:dyDescent="0.25">
      <c r="A59" s="30" t="s">
        <v>70</v>
      </c>
      <c r="B59" s="50">
        <v>0</v>
      </c>
      <c r="C59" s="50">
        <v>0</v>
      </c>
      <c r="D59" s="50">
        <f t="shared" si="1"/>
        <v>0</v>
      </c>
      <c r="E59" s="50">
        <v>0</v>
      </c>
      <c r="F59" s="50">
        <v>0</v>
      </c>
      <c r="G59" s="44">
        <f t="shared" si="2"/>
        <v>0</v>
      </c>
    </row>
    <row r="60" spans="1:7" x14ac:dyDescent="0.25">
      <c r="A60" s="30" t="s">
        <v>71</v>
      </c>
      <c r="B60" s="50">
        <v>0</v>
      </c>
      <c r="C60" s="50">
        <v>0</v>
      </c>
      <c r="D60" s="50">
        <f t="shared" si="1"/>
        <v>0</v>
      </c>
      <c r="E60" s="50">
        <v>0</v>
      </c>
      <c r="F60" s="50">
        <v>0</v>
      </c>
      <c r="G60" s="44">
        <f t="shared" si="2"/>
        <v>0</v>
      </c>
    </row>
    <row r="61" spans="1:7" x14ac:dyDescent="0.25">
      <c r="A61" s="30" t="s">
        <v>72</v>
      </c>
      <c r="B61" s="50">
        <v>0</v>
      </c>
      <c r="C61" s="50">
        <v>1000000</v>
      </c>
      <c r="D61" s="50">
        <f t="shared" si="1"/>
        <v>1000000</v>
      </c>
      <c r="E61" s="50">
        <v>987732.08</v>
      </c>
      <c r="F61" s="50">
        <v>987732.08</v>
      </c>
      <c r="G61" s="44">
        <f t="shared" si="2"/>
        <v>12267.920000000042</v>
      </c>
    </row>
    <row r="62" spans="1:7" x14ac:dyDescent="0.25">
      <c r="A62" s="30" t="s">
        <v>73</v>
      </c>
      <c r="B62" s="50">
        <v>0</v>
      </c>
      <c r="C62" s="50">
        <v>0</v>
      </c>
      <c r="D62" s="50">
        <f t="shared" si="1"/>
        <v>0</v>
      </c>
      <c r="E62" s="50">
        <v>0</v>
      </c>
      <c r="F62" s="50">
        <v>0</v>
      </c>
      <c r="G62" s="44">
        <f t="shared" si="2"/>
        <v>0</v>
      </c>
    </row>
    <row r="63" spans="1:7" x14ac:dyDescent="0.25">
      <c r="A63" s="30" t="s">
        <v>74</v>
      </c>
      <c r="B63" s="50">
        <v>0</v>
      </c>
      <c r="C63" s="50">
        <v>0</v>
      </c>
      <c r="D63" s="50">
        <f t="shared" si="1"/>
        <v>0</v>
      </c>
      <c r="E63" s="50">
        <v>0</v>
      </c>
      <c r="F63" s="50">
        <v>0</v>
      </c>
      <c r="G63" s="44">
        <f t="shared" si="2"/>
        <v>0</v>
      </c>
    </row>
    <row r="64" spans="1:7" x14ac:dyDescent="0.25">
      <c r="A64" s="30" t="s">
        <v>75</v>
      </c>
      <c r="B64" s="50">
        <v>7146573.5099999998</v>
      </c>
      <c r="C64" s="50">
        <v>-2130960.44</v>
      </c>
      <c r="D64" s="50">
        <f t="shared" si="1"/>
        <v>5015613.07</v>
      </c>
      <c r="E64" s="50">
        <v>0</v>
      </c>
      <c r="F64" s="50">
        <v>0</v>
      </c>
      <c r="G64" s="44">
        <f t="shared" si="2"/>
        <v>5015613.07</v>
      </c>
    </row>
    <row r="65" spans="1:7" x14ac:dyDescent="0.25">
      <c r="A65" s="29" t="s">
        <v>76</v>
      </c>
      <c r="B65" s="57">
        <f t="shared" ref="B65:G65" si="9">SUM(B66:B68)</f>
        <v>0</v>
      </c>
      <c r="C65" s="57">
        <f t="shared" si="9"/>
        <v>0</v>
      </c>
      <c r="D65" s="57">
        <f t="shared" si="9"/>
        <v>0</v>
      </c>
      <c r="E65" s="57">
        <f t="shared" si="9"/>
        <v>0</v>
      </c>
      <c r="F65" s="57">
        <f t="shared" si="9"/>
        <v>0</v>
      </c>
      <c r="G65" s="58">
        <f t="shared" si="9"/>
        <v>0</v>
      </c>
    </row>
    <row r="66" spans="1:7" x14ac:dyDescent="0.25">
      <c r="A66" s="30" t="s">
        <v>15</v>
      </c>
      <c r="B66" s="50">
        <v>0</v>
      </c>
      <c r="C66" s="50">
        <v>0</v>
      </c>
      <c r="D66" s="50">
        <f t="shared" si="1"/>
        <v>0</v>
      </c>
      <c r="E66" s="50">
        <v>0</v>
      </c>
      <c r="F66" s="50">
        <v>0</v>
      </c>
      <c r="G66" s="44">
        <f t="shared" si="2"/>
        <v>0</v>
      </c>
    </row>
    <row r="67" spans="1:7" x14ac:dyDescent="0.25">
      <c r="A67" s="30" t="s">
        <v>77</v>
      </c>
      <c r="B67" s="50">
        <v>0</v>
      </c>
      <c r="C67" s="50">
        <v>0</v>
      </c>
      <c r="D67" s="50">
        <f t="shared" si="1"/>
        <v>0</v>
      </c>
      <c r="E67" s="50">
        <v>0</v>
      </c>
      <c r="F67" s="50">
        <v>0</v>
      </c>
      <c r="G67" s="44">
        <f t="shared" si="2"/>
        <v>0</v>
      </c>
    </row>
    <row r="68" spans="1:7" x14ac:dyDescent="0.25">
      <c r="A68" s="30" t="s">
        <v>78</v>
      </c>
      <c r="B68" s="50">
        <v>0</v>
      </c>
      <c r="C68" s="50">
        <v>0</v>
      </c>
      <c r="D68" s="50">
        <f t="shared" si="1"/>
        <v>0</v>
      </c>
      <c r="E68" s="50">
        <v>0</v>
      </c>
      <c r="F68" s="50">
        <v>0</v>
      </c>
      <c r="G68" s="44">
        <f t="shared" si="2"/>
        <v>0</v>
      </c>
    </row>
    <row r="69" spans="1:7" x14ac:dyDescent="0.25">
      <c r="A69" s="29" t="s">
        <v>79</v>
      </c>
      <c r="B69" s="57">
        <f t="shared" ref="B69:G69" si="10">SUM(B70:B76)</f>
        <v>0</v>
      </c>
      <c r="C69" s="57">
        <f t="shared" si="10"/>
        <v>0</v>
      </c>
      <c r="D69" s="57">
        <f t="shared" si="10"/>
        <v>0</v>
      </c>
      <c r="E69" s="57">
        <f t="shared" si="10"/>
        <v>0</v>
      </c>
      <c r="F69" s="57">
        <f t="shared" si="10"/>
        <v>0</v>
      </c>
      <c r="G69" s="58">
        <f t="shared" si="10"/>
        <v>0</v>
      </c>
    </row>
    <row r="70" spans="1:7" x14ac:dyDescent="0.25">
      <c r="A70" s="30" t="s">
        <v>80</v>
      </c>
      <c r="B70" s="50">
        <v>0</v>
      </c>
      <c r="C70" s="50">
        <v>0</v>
      </c>
      <c r="D70" s="50">
        <f t="shared" si="1"/>
        <v>0</v>
      </c>
      <c r="E70" s="50">
        <v>0</v>
      </c>
      <c r="F70" s="50">
        <v>0</v>
      </c>
      <c r="G70" s="44">
        <f t="shared" si="2"/>
        <v>0</v>
      </c>
    </row>
    <row r="71" spans="1:7" x14ac:dyDescent="0.25">
      <c r="A71" s="30" t="s">
        <v>81</v>
      </c>
      <c r="B71" s="50">
        <v>0</v>
      </c>
      <c r="C71" s="50">
        <v>0</v>
      </c>
      <c r="D71" s="50">
        <f t="shared" ref="D71:D75" si="11">B71+C71</f>
        <v>0</v>
      </c>
      <c r="E71" s="50">
        <v>0</v>
      </c>
      <c r="F71" s="50">
        <v>0</v>
      </c>
      <c r="G71" s="44">
        <f t="shared" ref="G71:G77" si="12">D71-E71</f>
        <v>0</v>
      </c>
    </row>
    <row r="72" spans="1:7" x14ac:dyDescent="0.25">
      <c r="A72" s="30" t="s">
        <v>82</v>
      </c>
      <c r="B72" s="50">
        <v>0</v>
      </c>
      <c r="C72" s="50">
        <v>0</v>
      </c>
      <c r="D72" s="50">
        <f t="shared" si="11"/>
        <v>0</v>
      </c>
      <c r="E72" s="50">
        <v>0</v>
      </c>
      <c r="F72" s="50">
        <v>0</v>
      </c>
      <c r="G72" s="44">
        <f t="shared" si="12"/>
        <v>0</v>
      </c>
    </row>
    <row r="73" spans="1:7" x14ac:dyDescent="0.25">
      <c r="A73" s="30" t="s">
        <v>83</v>
      </c>
      <c r="B73" s="50">
        <v>0</v>
      </c>
      <c r="C73" s="50">
        <v>0</v>
      </c>
      <c r="D73" s="50">
        <f t="shared" si="11"/>
        <v>0</v>
      </c>
      <c r="E73" s="50">
        <v>0</v>
      </c>
      <c r="F73" s="50">
        <v>0</v>
      </c>
      <c r="G73" s="44">
        <f t="shared" si="12"/>
        <v>0</v>
      </c>
    </row>
    <row r="74" spans="1:7" x14ac:dyDescent="0.25">
      <c r="A74" s="30" t="s">
        <v>84</v>
      </c>
      <c r="B74" s="50">
        <v>0</v>
      </c>
      <c r="C74" s="50">
        <v>0</v>
      </c>
      <c r="D74" s="50">
        <f t="shared" si="11"/>
        <v>0</v>
      </c>
      <c r="E74" s="50">
        <v>0</v>
      </c>
      <c r="F74" s="50">
        <v>0</v>
      </c>
      <c r="G74" s="44">
        <f t="shared" si="12"/>
        <v>0</v>
      </c>
    </row>
    <row r="75" spans="1:7" x14ac:dyDescent="0.25">
      <c r="A75" s="30" t="s">
        <v>85</v>
      </c>
      <c r="B75" s="50">
        <v>0</v>
      </c>
      <c r="C75" s="50">
        <v>0</v>
      </c>
      <c r="D75" s="50">
        <f t="shared" si="11"/>
        <v>0</v>
      </c>
      <c r="E75" s="50">
        <v>0</v>
      </c>
      <c r="F75" s="50">
        <v>0</v>
      </c>
      <c r="G75" s="44">
        <f t="shared" si="12"/>
        <v>0</v>
      </c>
    </row>
    <row r="76" spans="1:7" x14ac:dyDescent="0.25">
      <c r="A76" s="31" t="s">
        <v>86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45">
        <f t="shared" si="12"/>
        <v>0</v>
      </c>
    </row>
    <row r="77" spans="1:7" x14ac:dyDescent="0.25">
      <c r="A77" s="32" t="s">
        <v>87</v>
      </c>
      <c r="B77" s="52">
        <f>B5+B13+B23+B33+B43+B53+B57+B65+B69</f>
        <v>37481746</v>
      </c>
      <c r="C77" s="52">
        <f t="shared" ref="C77:F77" si="13">C5+C13+C23+C33+C43+C53+C57+C65+C69</f>
        <v>-22642690.440000001</v>
      </c>
      <c r="D77" s="52">
        <f t="shared" si="13"/>
        <v>14839055.560000001</v>
      </c>
      <c r="E77" s="52">
        <f t="shared" si="13"/>
        <v>8089115.1299999999</v>
      </c>
      <c r="F77" s="52">
        <f t="shared" si="13"/>
        <v>8082113.2599999998</v>
      </c>
      <c r="G77" s="52">
        <f t="shared" si="12"/>
        <v>6749940.4300000006</v>
      </c>
    </row>
    <row r="78" spans="1:7" x14ac:dyDescent="0.25">
      <c r="A78" s="24"/>
      <c r="B78" s="24"/>
      <c r="C78" s="25"/>
    </row>
    <row r="79" spans="1:7" x14ac:dyDescent="0.25">
      <c r="A79" s="24"/>
      <c r="B79" s="24"/>
      <c r="C79" s="25"/>
    </row>
    <row r="80" spans="1:7" x14ac:dyDescent="0.25">
      <c r="A80" s="27"/>
      <c r="B80" s="26"/>
      <c r="C80" s="26"/>
    </row>
    <row r="81" spans="1:6" x14ac:dyDescent="0.25">
      <c r="A81" s="26"/>
      <c r="B81" s="26"/>
      <c r="C81" s="26"/>
    </row>
    <row r="82" spans="1:6" x14ac:dyDescent="0.25">
      <c r="A82" s="26" t="s">
        <v>125</v>
      </c>
      <c r="B82" s="1"/>
      <c r="C82" s="1"/>
      <c r="D82" s="1"/>
      <c r="E82" s="59" t="s">
        <v>128</v>
      </c>
      <c r="F82" s="59"/>
    </row>
    <row r="83" spans="1:6" ht="22.5" x14ac:dyDescent="0.25">
      <c r="A83" s="28" t="s">
        <v>126</v>
      </c>
      <c r="B83" s="1"/>
      <c r="C83" s="1"/>
      <c r="D83" s="1"/>
      <c r="E83" s="59" t="s">
        <v>127</v>
      </c>
      <c r="F83" s="59"/>
    </row>
  </sheetData>
  <protectedRanges>
    <protectedRange sqref="B77:F77" name="Rango1_2_1"/>
  </protectedRanges>
  <mergeCells count="6">
    <mergeCell ref="E83:F83"/>
    <mergeCell ref="A1:G1"/>
    <mergeCell ref="A2:A4"/>
    <mergeCell ref="G2:G3"/>
    <mergeCell ref="B2:F2"/>
    <mergeCell ref="E82:F82"/>
  </mergeCells>
  <pageMargins left="0.70866141732283472" right="0.70866141732283472" top="0.74803149606299213" bottom="0.74803149606299213" header="0.31496062992125984" footer="0.31496062992125984"/>
  <pageSetup paperSize="256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J14" sqref="J14"/>
    </sheetView>
  </sheetViews>
  <sheetFormatPr baseColWidth="10" defaultColWidth="11.42578125" defaultRowHeight="15" x14ac:dyDescent="0.25"/>
  <cols>
    <col min="1" max="1" width="62.42578125" style="23" customWidth="1"/>
    <col min="2" max="7" width="15.7109375" style="23" customWidth="1"/>
    <col min="8" max="16384" width="11.42578125" style="23"/>
  </cols>
  <sheetData>
    <row r="1" spans="1:7" ht="57" customHeight="1" x14ac:dyDescent="0.25">
      <c r="A1" s="60" t="s">
        <v>132</v>
      </c>
      <c r="B1" s="61"/>
      <c r="C1" s="61"/>
      <c r="D1" s="61"/>
      <c r="E1" s="61"/>
      <c r="F1" s="61"/>
      <c r="G1" s="62"/>
    </row>
    <row r="2" spans="1:7" ht="27.75" customHeight="1" x14ac:dyDescent="0.25">
      <c r="A2" s="65" t="s">
        <v>0</v>
      </c>
      <c r="B2" s="60" t="s">
        <v>122</v>
      </c>
      <c r="C2" s="61"/>
      <c r="D2" s="61"/>
      <c r="E2" s="61"/>
      <c r="F2" s="62"/>
      <c r="G2" s="63" t="s">
        <v>6</v>
      </c>
    </row>
    <row r="3" spans="1:7" ht="31.5" customHeight="1" x14ac:dyDescent="0.25">
      <c r="A3" s="67"/>
      <c r="B3" s="3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4"/>
    </row>
    <row r="4" spans="1:7" ht="31.5" customHeight="1" x14ac:dyDescent="0.25">
      <c r="A4" s="66"/>
      <c r="B4" s="39">
        <v>1</v>
      </c>
      <c r="C4" s="37">
        <v>2</v>
      </c>
      <c r="D4" s="37" t="s">
        <v>120</v>
      </c>
      <c r="E4" s="37">
        <v>4</v>
      </c>
      <c r="F4" s="37">
        <v>5</v>
      </c>
      <c r="G4" s="37" t="s">
        <v>121</v>
      </c>
    </row>
    <row r="5" spans="1:7" x14ac:dyDescent="0.25">
      <c r="A5" s="33"/>
      <c r="B5" s="12"/>
      <c r="C5" s="12"/>
      <c r="D5" s="12"/>
      <c r="E5" s="12"/>
      <c r="F5" s="12"/>
      <c r="G5" s="13"/>
    </row>
    <row r="6" spans="1:7" x14ac:dyDescent="0.25">
      <c r="A6" s="34" t="s">
        <v>88</v>
      </c>
      <c r="B6" s="53">
        <f t="shared" ref="B6:G6" si="0">SUM(B7:B14)</f>
        <v>0</v>
      </c>
      <c r="C6" s="53">
        <f t="shared" si="0"/>
        <v>0</v>
      </c>
      <c r="D6" s="53">
        <f t="shared" si="0"/>
        <v>0</v>
      </c>
      <c r="E6" s="53">
        <f t="shared" si="0"/>
        <v>0</v>
      </c>
      <c r="F6" s="53">
        <f t="shared" si="0"/>
        <v>0</v>
      </c>
      <c r="G6" s="54">
        <f t="shared" si="0"/>
        <v>0</v>
      </c>
    </row>
    <row r="7" spans="1:7" x14ac:dyDescent="0.25">
      <c r="A7" s="35" t="s">
        <v>89</v>
      </c>
      <c r="B7" s="14">
        <v>0</v>
      </c>
      <c r="C7" s="14">
        <v>0</v>
      </c>
      <c r="D7" s="14">
        <f>B7+C7</f>
        <v>0</v>
      </c>
      <c r="E7" s="14">
        <v>0</v>
      </c>
      <c r="F7" s="14">
        <v>0</v>
      </c>
      <c r="G7" s="15">
        <f>D7-E7</f>
        <v>0</v>
      </c>
    </row>
    <row r="8" spans="1:7" x14ac:dyDescent="0.25">
      <c r="A8" s="35" t="s">
        <v>90</v>
      </c>
      <c r="B8" s="14">
        <v>0</v>
      </c>
      <c r="C8" s="14">
        <v>0</v>
      </c>
      <c r="D8" s="14">
        <f t="shared" ref="D8:D14" si="1">B8+C8</f>
        <v>0</v>
      </c>
      <c r="E8" s="14">
        <v>0</v>
      </c>
      <c r="F8" s="14">
        <v>0</v>
      </c>
      <c r="G8" s="15">
        <f t="shared" ref="G8:G14" si="2">D8-E8</f>
        <v>0</v>
      </c>
    </row>
    <row r="9" spans="1:7" x14ac:dyDescent="0.25">
      <c r="A9" s="35" t="s">
        <v>91</v>
      </c>
      <c r="B9" s="14">
        <v>0</v>
      </c>
      <c r="C9" s="14">
        <v>0</v>
      </c>
      <c r="D9" s="14">
        <f t="shared" si="1"/>
        <v>0</v>
      </c>
      <c r="E9" s="14">
        <v>0</v>
      </c>
      <c r="F9" s="14">
        <v>0</v>
      </c>
      <c r="G9" s="15">
        <f t="shared" si="2"/>
        <v>0</v>
      </c>
    </row>
    <row r="10" spans="1:7" x14ac:dyDescent="0.25">
      <c r="A10" s="35" t="s">
        <v>92</v>
      </c>
      <c r="B10" s="14">
        <v>0</v>
      </c>
      <c r="C10" s="14">
        <v>0</v>
      </c>
      <c r="D10" s="14">
        <f t="shared" si="1"/>
        <v>0</v>
      </c>
      <c r="E10" s="14">
        <v>0</v>
      </c>
      <c r="F10" s="14">
        <v>0</v>
      </c>
      <c r="G10" s="15">
        <f t="shared" si="2"/>
        <v>0</v>
      </c>
    </row>
    <row r="11" spans="1:7" x14ac:dyDescent="0.25">
      <c r="A11" s="35" t="s">
        <v>93</v>
      </c>
      <c r="B11" s="14">
        <v>0</v>
      </c>
      <c r="C11" s="14">
        <v>0</v>
      </c>
      <c r="D11" s="14">
        <f t="shared" si="1"/>
        <v>0</v>
      </c>
      <c r="E11" s="14">
        <v>0</v>
      </c>
      <c r="F11" s="14">
        <v>0</v>
      </c>
      <c r="G11" s="15">
        <f t="shared" si="2"/>
        <v>0</v>
      </c>
    </row>
    <row r="12" spans="1:7" x14ac:dyDescent="0.25">
      <c r="A12" s="35" t="s">
        <v>94</v>
      </c>
      <c r="B12" s="14">
        <v>0</v>
      </c>
      <c r="C12" s="14">
        <v>0</v>
      </c>
      <c r="D12" s="14">
        <f t="shared" si="1"/>
        <v>0</v>
      </c>
      <c r="E12" s="14">
        <v>0</v>
      </c>
      <c r="F12" s="14">
        <v>0</v>
      </c>
      <c r="G12" s="15">
        <f t="shared" si="2"/>
        <v>0</v>
      </c>
    </row>
    <row r="13" spans="1:7" x14ac:dyDescent="0.25">
      <c r="A13" s="35" t="s">
        <v>95</v>
      </c>
      <c r="B13" s="14">
        <v>0</v>
      </c>
      <c r="C13" s="14">
        <v>0</v>
      </c>
      <c r="D13" s="14">
        <f t="shared" si="1"/>
        <v>0</v>
      </c>
      <c r="E13" s="14">
        <v>0</v>
      </c>
      <c r="F13" s="14">
        <v>0</v>
      </c>
      <c r="G13" s="15">
        <f t="shared" si="2"/>
        <v>0</v>
      </c>
    </row>
    <row r="14" spans="1:7" x14ac:dyDescent="0.25">
      <c r="A14" s="35" t="s">
        <v>96</v>
      </c>
      <c r="B14" s="14">
        <v>0</v>
      </c>
      <c r="C14" s="14">
        <v>0</v>
      </c>
      <c r="D14" s="14">
        <f t="shared" si="1"/>
        <v>0</v>
      </c>
      <c r="E14" s="14">
        <v>0</v>
      </c>
      <c r="F14" s="14">
        <v>0</v>
      </c>
      <c r="G14" s="15">
        <f t="shared" si="2"/>
        <v>0</v>
      </c>
    </row>
    <row r="15" spans="1:7" x14ac:dyDescent="0.25">
      <c r="A15" s="34" t="s">
        <v>97</v>
      </c>
      <c r="B15" s="53">
        <f t="shared" ref="B15:G15" si="3">SUM(B16:B22)</f>
        <v>37481746</v>
      </c>
      <c r="C15" s="53">
        <f t="shared" si="3"/>
        <v>-22642690.440000001</v>
      </c>
      <c r="D15" s="53">
        <f t="shared" si="3"/>
        <v>14839055.559999999</v>
      </c>
      <c r="E15" s="53">
        <f t="shared" si="3"/>
        <v>8089115.1299999999</v>
      </c>
      <c r="F15" s="53">
        <f t="shared" si="3"/>
        <v>8082113.2599999998</v>
      </c>
      <c r="G15" s="54">
        <f t="shared" si="3"/>
        <v>6749940.4299999988</v>
      </c>
    </row>
    <row r="16" spans="1:7" x14ac:dyDescent="0.25">
      <c r="A16" s="35" t="s">
        <v>98</v>
      </c>
      <c r="B16" s="14">
        <v>0</v>
      </c>
      <c r="C16" s="14">
        <v>0</v>
      </c>
      <c r="D16" s="14">
        <f>+B16+C16</f>
        <v>0</v>
      </c>
      <c r="E16" s="14">
        <v>0</v>
      </c>
      <c r="F16" s="14">
        <v>0</v>
      </c>
      <c r="G16" s="15">
        <f t="shared" ref="G16:G38" si="4">D16-E16</f>
        <v>0</v>
      </c>
    </row>
    <row r="17" spans="1:7" x14ac:dyDescent="0.25">
      <c r="A17" s="35" t="s">
        <v>99</v>
      </c>
      <c r="B17" s="43">
        <v>37481746</v>
      </c>
      <c r="C17" s="43">
        <v>-22642690.440000001</v>
      </c>
      <c r="D17" s="43">
        <f t="shared" ref="D17:D22" si="5">+B17+C17</f>
        <v>14839055.559999999</v>
      </c>
      <c r="E17" s="43">
        <v>8089115.1299999999</v>
      </c>
      <c r="F17" s="43">
        <v>8082113.2599999998</v>
      </c>
      <c r="G17" s="55">
        <f t="shared" si="4"/>
        <v>6749940.4299999988</v>
      </c>
    </row>
    <row r="18" spans="1:7" x14ac:dyDescent="0.25">
      <c r="A18" s="35" t="s">
        <v>100</v>
      </c>
      <c r="B18" s="14">
        <v>0</v>
      </c>
      <c r="C18" s="14">
        <v>0</v>
      </c>
      <c r="D18" s="14">
        <f t="shared" si="5"/>
        <v>0</v>
      </c>
      <c r="E18" s="14">
        <v>0</v>
      </c>
      <c r="F18" s="14">
        <v>0</v>
      </c>
      <c r="G18" s="15">
        <f t="shared" si="4"/>
        <v>0</v>
      </c>
    </row>
    <row r="19" spans="1:7" x14ac:dyDescent="0.25">
      <c r="A19" s="35" t="s">
        <v>101</v>
      </c>
      <c r="B19" s="14">
        <v>0</v>
      </c>
      <c r="C19" s="14">
        <v>0</v>
      </c>
      <c r="D19" s="14">
        <f t="shared" si="5"/>
        <v>0</v>
      </c>
      <c r="E19" s="14">
        <v>0</v>
      </c>
      <c r="F19" s="14">
        <v>0</v>
      </c>
      <c r="G19" s="15">
        <f t="shared" si="4"/>
        <v>0</v>
      </c>
    </row>
    <row r="20" spans="1:7" x14ac:dyDescent="0.25">
      <c r="A20" s="35" t="s">
        <v>102</v>
      </c>
      <c r="B20" s="14">
        <v>0</v>
      </c>
      <c r="C20" s="14">
        <v>0</v>
      </c>
      <c r="D20" s="14">
        <f t="shared" si="5"/>
        <v>0</v>
      </c>
      <c r="E20" s="14">
        <v>0</v>
      </c>
      <c r="F20" s="14">
        <v>0</v>
      </c>
      <c r="G20" s="15">
        <f t="shared" si="4"/>
        <v>0</v>
      </c>
    </row>
    <row r="21" spans="1:7" x14ac:dyDescent="0.25">
      <c r="A21" s="35" t="s">
        <v>103</v>
      </c>
      <c r="B21" s="14">
        <v>0</v>
      </c>
      <c r="C21" s="14">
        <v>0</v>
      </c>
      <c r="D21" s="14">
        <f t="shared" si="5"/>
        <v>0</v>
      </c>
      <c r="E21" s="14">
        <v>0</v>
      </c>
      <c r="F21" s="14">
        <v>0</v>
      </c>
      <c r="G21" s="15">
        <f t="shared" si="4"/>
        <v>0</v>
      </c>
    </row>
    <row r="22" spans="1:7" x14ac:dyDescent="0.25">
      <c r="A22" s="35" t="s">
        <v>104</v>
      </c>
      <c r="B22" s="14">
        <v>0</v>
      </c>
      <c r="C22" s="14">
        <v>0</v>
      </c>
      <c r="D22" s="14">
        <f t="shared" si="5"/>
        <v>0</v>
      </c>
      <c r="E22" s="14">
        <v>0</v>
      </c>
      <c r="F22" s="14">
        <v>0</v>
      </c>
      <c r="G22" s="15">
        <f t="shared" si="4"/>
        <v>0</v>
      </c>
    </row>
    <row r="23" spans="1:7" x14ac:dyDescent="0.25">
      <c r="A23" s="34" t="s">
        <v>105</v>
      </c>
      <c r="B23" s="53">
        <f t="shared" ref="B23:G23" si="6">SUM(B24:B32)</f>
        <v>0</v>
      </c>
      <c r="C23" s="53">
        <f t="shared" si="6"/>
        <v>0</v>
      </c>
      <c r="D23" s="53">
        <f t="shared" si="6"/>
        <v>0</v>
      </c>
      <c r="E23" s="53">
        <f t="shared" si="6"/>
        <v>0</v>
      </c>
      <c r="F23" s="53">
        <f t="shared" si="6"/>
        <v>0</v>
      </c>
      <c r="G23" s="54">
        <f t="shared" si="6"/>
        <v>0</v>
      </c>
    </row>
    <row r="24" spans="1:7" x14ac:dyDescent="0.25">
      <c r="A24" s="35" t="s">
        <v>106</v>
      </c>
      <c r="B24" s="14">
        <v>0</v>
      </c>
      <c r="C24" s="14">
        <v>0</v>
      </c>
      <c r="D24" s="14">
        <f>+B24+C24</f>
        <v>0</v>
      </c>
      <c r="E24" s="14">
        <v>0</v>
      </c>
      <c r="F24" s="14">
        <v>0</v>
      </c>
      <c r="G24" s="15">
        <f t="shared" si="4"/>
        <v>0</v>
      </c>
    </row>
    <row r="25" spans="1:7" x14ac:dyDescent="0.25">
      <c r="A25" s="35" t="s">
        <v>107</v>
      </c>
      <c r="B25" s="14">
        <v>0</v>
      </c>
      <c r="C25" s="14">
        <v>0</v>
      </c>
      <c r="D25" s="14">
        <f t="shared" ref="D25:D32" si="7">+B25+C25</f>
        <v>0</v>
      </c>
      <c r="E25" s="14">
        <v>0</v>
      </c>
      <c r="F25" s="14">
        <v>0</v>
      </c>
      <c r="G25" s="15">
        <f t="shared" si="4"/>
        <v>0</v>
      </c>
    </row>
    <row r="26" spans="1:7" x14ac:dyDescent="0.25">
      <c r="A26" s="35" t="s">
        <v>108</v>
      </c>
      <c r="B26" s="14">
        <v>0</v>
      </c>
      <c r="C26" s="14">
        <v>0</v>
      </c>
      <c r="D26" s="14">
        <f t="shared" si="7"/>
        <v>0</v>
      </c>
      <c r="E26" s="14">
        <v>0</v>
      </c>
      <c r="F26" s="14">
        <v>0</v>
      </c>
      <c r="G26" s="15">
        <f t="shared" si="4"/>
        <v>0</v>
      </c>
    </row>
    <row r="27" spans="1:7" x14ac:dyDescent="0.25">
      <c r="A27" s="35" t="s">
        <v>109</v>
      </c>
      <c r="B27" s="14">
        <v>0</v>
      </c>
      <c r="C27" s="14">
        <v>0</v>
      </c>
      <c r="D27" s="14">
        <f t="shared" si="7"/>
        <v>0</v>
      </c>
      <c r="E27" s="14">
        <v>0</v>
      </c>
      <c r="F27" s="14">
        <v>0</v>
      </c>
      <c r="G27" s="15">
        <f t="shared" si="4"/>
        <v>0</v>
      </c>
    </row>
    <row r="28" spans="1:7" x14ac:dyDescent="0.25">
      <c r="A28" s="35" t="s">
        <v>110</v>
      </c>
      <c r="B28" s="14">
        <v>0</v>
      </c>
      <c r="C28" s="14">
        <v>0</v>
      </c>
      <c r="D28" s="14">
        <f t="shared" si="7"/>
        <v>0</v>
      </c>
      <c r="E28" s="14">
        <v>0</v>
      </c>
      <c r="F28" s="14">
        <v>0</v>
      </c>
      <c r="G28" s="15">
        <f t="shared" si="4"/>
        <v>0</v>
      </c>
    </row>
    <row r="29" spans="1:7" x14ac:dyDescent="0.25">
      <c r="A29" s="35" t="s">
        <v>111</v>
      </c>
      <c r="B29" s="14">
        <v>0</v>
      </c>
      <c r="C29" s="14">
        <v>0</v>
      </c>
      <c r="D29" s="14">
        <f t="shared" si="7"/>
        <v>0</v>
      </c>
      <c r="E29" s="14">
        <v>0</v>
      </c>
      <c r="F29" s="14">
        <v>0</v>
      </c>
      <c r="G29" s="15">
        <f t="shared" si="4"/>
        <v>0</v>
      </c>
    </row>
    <row r="30" spans="1:7" x14ac:dyDescent="0.25">
      <c r="A30" s="35" t="s">
        <v>112</v>
      </c>
      <c r="B30" s="14">
        <v>0</v>
      </c>
      <c r="C30" s="14">
        <v>0</v>
      </c>
      <c r="D30" s="14">
        <f t="shared" si="7"/>
        <v>0</v>
      </c>
      <c r="E30" s="14">
        <v>0</v>
      </c>
      <c r="F30" s="14">
        <v>0</v>
      </c>
      <c r="G30" s="15">
        <f t="shared" si="4"/>
        <v>0</v>
      </c>
    </row>
    <row r="31" spans="1:7" x14ac:dyDescent="0.25">
      <c r="A31" s="35" t="s">
        <v>113</v>
      </c>
      <c r="B31" s="14">
        <v>0</v>
      </c>
      <c r="C31" s="14">
        <v>0</v>
      </c>
      <c r="D31" s="14">
        <f t="shared" si="7"/>
        <v>0</v>
      </c>
      <c r="E31" s="14">
        <v>0</v>
      </c>
      <c r="F31" s="14">
        <v>0</v>
      </c>
      <c r="G31" s="15">
        <f t="shared" si="4"/>
        <v>0</v>
      </c>
    </row>
    <row r="32" spans="1:7" x14ac:dyDescent="0.25">
      <c r="A32" s="35" t="s">
        <v>114</v>
      </c>
      <c r="B32" s="14">
        <v>0</v>
      </c>
      <c r="C32" s="14">
        <v>0</v>
      </c>
      <c r="D32" s="14">
        <f t="shared" si="7"/>
        <v>0</v>
      </c>
      <c r="E32" s="14">
        <v>0</v>
      </c>
      <c r="F32" s="14">
        <v>0</v>
      </c>
      <c r="G32" s="15">
        <f t="shared" si="4"/>
        <v>0</v>
      </c>
    </row>
    <row r="33" spans="1:7" x14ac:dyDescent="0.25">
      <c r="A33" s="34" t="s">
        <v>115</v>
      </c>
      <c r="B33" s="53">
        <f t="shared" ref="B33:G33" si="8">SUM(B34:B37)</f>
        <v>0</v>
      </c>
      <c r="C33" s="53">
        <f t="shared" si="8"/>
        <v>0</v>
      </c>
      <c r="D33" s="53">
        <f t="shared" si="8"/>
        <v>0</v>
      </c>
      <c r="E33" s="53">
        <f t="shared" si="8"/>
        <v>0</v>
      </c>
      <c r="F33" s="53">
        <f t="shared" si="8"/>
        <v>0</v>
      </c>
      <c r="G33" s="54">
        <f t="shared" si="8"/>
        <v>0</v>
      </c>
    </row>
    <row r="34" spans="1:7" x14ac:dyDescent="0.25">
      <c r="A34" s="35" t="s">
        <v>116</v>
      </c>
      <c r="B34" s="14">
        <v>0</v>
      </c>
      <c r="C34" s="14">
        <v>0</v>
      </c>
      <c r="D34" s="14">
        <f>+B34+C34</f>
        <v>0</v>
      </c>
      <c r="E34" s="14">
        <v>0</v>
      </c>
      <c r="F34" s="14">
        <v>0</v>
      </c>
      <c r="G34" s="15">
        <f t="shared" si="4"/>
        <v>0</v>
      </c>
    </row>
    <row r="35" spans="1:7" ht="30" x14ac:dyDescent="0.25">
      <c r="A35" s="35" t="s">
        <v>117</v>
      </c>
      <c r="B35" s="14">
        <v>0</v>
      </c>
      <c r="C35" s="14">
        <v>0</v>
      </c>
      <c r="D35" s="14">
        <f>+B35+C35</f>
        <v>0</v>
      </c>
      <c r="E35" s="14">
        <v>0</v>
      </c>
      <c r="F35" s="14">
        <v>0</v>
      </c>
      <c r="G35" s="15">
        <f t="shared" si="4"/>
        <v>0</v>
      </c>
    </row>
    <row r="36" spans="1:7" x14ac:dyDescent="0.25">
      <c r="A36" s="35" t="s">
        <v>118</v>
      </c>
      <c r="B36" s="14">
        <v>0</v>
      </c>
      <c r="C36" s="14">
        <v>0</v>
      </c>
      <c r="D36" s="14">
        <f>+B36+C36</f>
        <v>0</v>
      </c>
      <c r="E36" s="14">
        <v>0</v>
      </c>
      <c r="F36" s="14">
        <v>0</v>
      </c>
      <c r="G36" s="15">
        <f t="shared" si="4"/>
        <v>0</v>
      </c>
    </row>
    <row r="37" spans="1:7" x14ac:dyDescent="0.25">
      <c r="A37" s="36" t="s">
        <v>119</v>
      </c>
      <c r="B37" s="21">
        <v>0</v>
      </c>
      <c r="C37" s="21">
        <v>0</v>
      </c>
      <c r="D37" s="21">
        <f>+B37+C37</f>
        <v>0</v>
      </c>
      <c r="E37" s="21">
        <v>0</v>
      </c>
      <c r="F37" s="21">
        <v>0</v>
      </c>
      <c r="G37" s="22">
        <f t="shared" si="4"/>
        <v>0</v>
      </c>
    </row>
    <row r="38" spans="1:7" x14ac:dyDescent="0.25">
      <c r="A38" s="41" t="s">
        <v>123</v>
      </c>
      <c r="B38" s="42">
        <f>B6+B15+B23+B33</f>
        <v>37481746</v>
      </c>
      <c r="C38" s="42">
        <f t="shared" ref="C38:F38" si="9">C6+C15+C23+C33</f>
        <v>-22642690.440000001</v>
      </c>
      <c r="D38" s="42">
        <f t="shared" si="9"/>
        <v>14839055.559999999</v>
      </c>
      <c r="E38" s="42">
        <f t="shared" si="9"/>
        <v>8089115.1299999999</v>
      </c>
      <c r="F38" s="42">
        <f t="shared" si="9"/>
        <v>8082113.2599999998</v>
      </c>
      <c r="G38" s="56">
        <f t="shared" si="4"/>
        <v>6749940.4299999988</v>
      </c>
    </row>
    <row r="43" spans="1:7" x14ac:dyDescent="0.25">
      <c r="A43" s="26" t="s">
        <v>125</v>
      </c>
      <c r="B43" s="1"/>
      <c r="C43" s="1"/>
      <c r="D43" s="1"/>
      <c r="E43" s="59" t="s">
        <v>128</v>
      </c>
      <c r="F43" s="59"/>
    </row>
    <row r="44" spans="1:7" ht="22.5" x14ac:dyDescent="0.25">
      <c r="A44" s="28" t="s">
        <v>126</v>
      </c>
      <c r="B44" s="1"/>
      <c r="C44" s="1"/>
      <c r="D44" s="1"/>
      <c r="E44" s="59" t="s">
        <v>127</v>
      </c>
      <c r="F44" s="59"/>
    </row>
  </sheetData>
  <protectedRanges>
    <protectedRange sqref="B5:G5" name="Rango1_2_1"/>
  </protectedRanges>
  <mergeCells count="6">
    <mergeCell ref="E44:F44"/>
    <mergeCell ref="A2:A4"/>
    <mergeCell ref="A1:G1"/>
    <mergeCell ref="B2:F2"/>
    <mergeCell ref="G2:G3"/>
    <mergeCell ref="E43:F43"/>
  </mergeCells>
  <pageMargins left="0.70866141732283472" right="0.70866141732283472" top="0.74803149606299213" bottom="0.74803149606299213" header="0.31496062992125984" footer="0.31496062992125984"/>
  <pageSetup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ADMINISTRATIVA</vt:lpstr>
      <vt:lpstr>ECONOMICA</vt:lpstr>
      <vt:lpstr>POR OBJETO DEL GASTO</vt:lpstr>
      <vt:lpstr>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2</dc:creator>
  <cp:lastModifiedBy>Oficina 2</cp:lastModifiedBy>
  <cp:lastPrinted>2018-02-01T16:26:36Z</cp:lastPrinted>
  <dcterms:created xsi:type="dcterms:W3CDTF">2017-06-13T20:22:46Z</dcterms:created>
  <dcterms:modified xsi:type="dcterms:W3CDTF">2018-02-01T16:26:44Z</dcterms:modified>
</cp:coreProperties>
</file>