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 tabRatio="885"/>
  </bookViews>
  <sheets>
    <sheet name="EAEPE" sheetId="1" r:id="rId1"/>
    <sheet name="COG" sheetId="6" r:id="rId2"/>
    <sheet name="CTG" sheetId="8" r:id="rId3"/>
    <sheet name="CA_Ente_Público" sheetId="4" r:id="rId4"/>
    <sheet name="CA_Ejecutivo_Estatal" sheetId="10" r:id="rId5"/>
    <sheet name="CA_Ayuntamiento" sheetId="12" r:id="rId6"/>
    <sheet name="CFG" sheetId="5" r:id="rId7"/>
  </sheets>
  <definedNames>
    <definedName name="_xlnm._FilterDatabase" localSheetId="6" hidden="1">CFG!$A$2:$H$35</definedName>
    <definedName name="_xlnm._FilterDatabase" localSheetId="1" hidden="1">COG!$A$2:$H$75</definedName>
  </definedNames>
  <calcPr calcId="152511"/>
</workbook>
</file>

<file path=xl/calcChain.xml><?xml version="1.0" encoding="utf-8"?>
<calcChain xmlns="http://schemas.openxmlformats.org/spreadsheetml/2006/main">
  <c r="G3" i="4" l="1"/>
  <c r="F3" i="4"/>
  <c r="D3" i="4"/>
  <c r="E3" i="4" l="1"/>
  <c r="H3" i="4" s="1"/>
  <c r="E6" i="4"/>
  <c r="H6" i="4" s="1"/>
  <c r="E5" i="4"/>
  <c r="H5" i="4" s="1"/>
  <c r="E4" i="4"/>
  <c r="H4" i="4" s="1"/>
  <c r="G31" i="5" l="1"/>
  <c r="G21" i="5"/>
  <c r="G13" i="5"/>
  <c r="G4" i="5"/>
  <c r="F31" i="5"/>
  <c r="F21" i="5"/>
  <c r="F13" i="5"/>
  <c r="F4" i="5"/>
  <c r="E35" i="5"/>
  <c r="H35" i="5" s="1"/>
  <c r="E34" i="5"/>
  <c r="H34" i="5" s="1"/>
  <c r="E33" i="5"/>
  <c r="H33" i="5" s="1"/>
  <c r="E32" i="5"/>
  <c r="E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E21" i="5" s="1"/>
  <c r="E22" i="5"/>
  <c r="H22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E14" i="5"/>
  <c r="H14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E6" i="5"/>
  <c r="H6" i="5" s="1"/>
  <c r="E5" i="5"/>
  <c r="H5" i="5" s="1"/>
  <c r="D31" i="5"/>
  <c r="D21" i="5"/>
  <c r="D13" i="5"/>
  <c r="D4" i="5"/>
  <c r="D3" i="5" s="1"/>
  <c r="C31" i="5"/>
  <c r="C21" i="5"/>
  <c r="C13" i="5"/>
  <c r="C4" i="5"/>
  <c r="C3" i="5" s="1"/>
  <c r="H32" i="5" l="1"/>
  <c r="H31" i="5" s="1"/>
  <c r="E13" i="5"/>
  <c r="F3" i="5"/>
  <c r="G3" i="5"/>
  <c r="H15" i="5"/>
  <c r="H13" i="5" s="1"/>
  <c r="H23" i="5"/>
  <c r="H21" i="5" s="1"/>
  <c r="E4" i="5"/>
  <c r="H7" i="5"/>
  <c r="H4" i="5" s="1"/>
  <c r="H3" i="5" s="1"/>
  <c r="E3" i="5"/>
  <c r="H11" i="12"/>
  <c r="H9" i="12"/>
  <c r="G4" i="12"/>
  <c r="G6" i="12"/>
  <c r="F6" i="12"/>
  <c r="F4" i="12"/>
  <c r="E12" i="12"/>
  <c r="H12" i="12" s="1"/>
  <c r="E11" i="12"/>
  <c r="E10" i="12"/>
  <c r="H10" i="12" s="1"/>
  <c r="E9" i="12"/>
  <c r="E8" i="12"/>
  <c r="H8" i="12" s="1"/>
  <c r="E7" i="12"/>
  <c r="E5" i="12"/>
  <c r="E4" i="12" s="1"/>
  <c r="D6" i="12"/>
  <c r="D4" i="12"/>
  <c r="C6" i="12"/>
  <c r="C4" i="12"/>
  <c r="H13" i="10"/>
  <c r="H7" i="10"/>
  <c r="H5" i="10"/>
  <c r="G9" i="10"/>
  <c r="G4" i="10"/>
  <c r="G3" i="10" s="1"/>
  <c r="F9" i="10"/>
  <c r="F4" i="10"/>
  <c r="F3" i="10" s="1"/>
  <c r="E16" i="10"/>
  <c r="H16" i="10" s="1"/>
  <c r="E15" i="10"/>
  <c r="H15" i="10" s="1"/>
  <c r="E14" i="10"/>
  <c r="H14" i="10" s="1"/>
  <c r="E13" i="10"/>
  <c r="E12" i="10"/>
  <c r="H12" i="10" s="1"/>
  <c r="E11" i="10"/>
  <c r="H11" i="10" s="1"/>
  <c r="E10" i="10"/>
  <c r="H10" i="10" s="1"/>
  <c r="H9" i="10" s="1"/>
  <c r="E8" i="10"/>
  <c r="H8" i="10" s="1"/>
  <c r="E7" i="10"/>
  <c r="E6" i="10"/>
  <c r="H6" i="10" s="1"/>
  <c r="E5" i="10"/>
  <c r="D9" i="10"/>
  <c r="D4" i="10"/>
  <c r="C9" i="10"/>
  <c r="C4" i="10"/>
  <c r="G3" i="8"/>
  <c r="F3" i="8"/>
  <c r="E8" i="8"/>
  <c r="H8" i="8" s="1"/>
  <c r="E7" i="8"/>
  <c r="H7" i="8" s="1"/>
  <c r="E6" i="8"/>
  <c r="H6" i="8" s="1"/>
  <c r="E5" i="8"/>
  <c r="H5" i="8" s="1"/>
  <c r="E4" i="8"/>
  <c r="H4" i="8" s="1"/>
  <c r="D3" i="8"/>
  <c r="C3" i="8"/>
  <c r="H75" i="6"/>
  <c r="H74" i="6"/>
  <c r="H72" i="6"/>
  <c r="H70" i="6"/>
  <c r="H58" i="6"/>
  <c r="H55" i="6"/>
  <c r="H50" i="6"/>
  <c r="H48" i="6"/>
  <c r="H46" i="6"/>
  <c r="H44" i="6"/>
  <c r="H33" i="6"/>
  <c r="H19" i="6"/>
  <c r="H15" i="6"/>
  <c r="H8" i="6"/>
  <c r="H6" i="6"/>
  <c r="G68" i="6"/>
  <c r="G64" i="6"/>
  <c r="G56" i="6"/>
  <c r="G32" i="6"/>
  <c r="G22" i="6"/>
  <c r="G12" i="6"/>
  <c r="G4" i="6"/>
  <c r="F68" i="6"/>
  <c r="F64" i="6"/>
  <c r="F56" i="6"/>
  <c r="F32" i="6"/>
  <c r="F22" i="6"/>
  <c r="F12" i="6"/>
  <c r="F4" i="6"/>
  <c r="E74" i="6"/>
  <c r="E73" i="6"/>
  <c r="H73" i="6" s="1"/>
  <c r="E72" i="6"/>
  <c r="E71" i="6"/>
  <c r="H71" i="6" s="1"/>
  <c r="E70" i="6"/>
  <c r="E69" i="6"/>
  <c r="E67" i="6"/>
  <c r="H67" i="6" s="1"/>
  <c r="E66" i="6"/>
  <c r="H66" i="6" s="1"/>
  <c r="E65" i="6"/>
  <c r="E63" i="6"/>
  <c r="H63" i="6" s="1"/>
  <c r="E62" i="6"/>
  <c r="H62" i="6" s="1"/>
  <c r="E61" i="6"/>
  <c r="H61" i="6" s="1"/>
  <c r="E60" i="6"/>
  <c r="H60" i="6" s="1"/>
  <c r="E59" i="6"/>
  <c r="H59" i="6" s="1"/>
  <c r="E58" i="6"/>
  <c r="E57" i="6"/>
  <c r="H57" i="6" s="1"/>
  <c r="E55" i="6"/>
  <c r="E54" i="6"/>
  <c r="H54" i="6" s="1"/>
  <c r="E53" i="6"/>
  <c r="H53" i="6" s="1"/>
  <c r="E51" i="6"/>
  <c r="H51" i="6" s="1"/>
  <c r="E50" i="6"/>
  <c r="E49" i="6"/>
  <c r="H49" i="6" s="1"/>
  <c r="E48" i="6"/>
  <c r="E47" i="6"/>
  <c r="H47" i="6" s="1"/>
  <c r="E46" i="6"/>
  <c r="E45" i="6"/>
  <c r="H45" i="6" s="1"/>
  <c r="E44" i="6"/>
  <c r="E43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H23" i="6" s="1"/>
  <c r="E21" i="6"/>
  <c r="H21" i="6" s="1"/>
  <c r="E20" i="6"/>
  <c r="H20" i="6" s="1"/>
  <c r="E19" i="6"/>
  <c r="E18" i="6"/>
  <c r="H18" i="6" s="1"/>
  <c r="E17" i="6"/>
  <c r="H17" i="6" s="1"/>
  <c r="E16" i="6"/>
  <c r="H16" i="6" s="1"/>
  <c r="E15" i="6"/>
  <c r="E14" i="6"/>
  <c r="H14" i="6" s="1"/>
  <c r="E13" i="6"/>
  <c r="E11" i="6"/>
  <c r="H11" i="6" s="1"/>
  <c r="E10" i="6"/>
  <c r="H10" i="6" s="1"/>
  <c r="E9" i="6"/>
  <c r="H9" i="6" s="1"/>
  <c r="E8" i="6"/>
  <c r="E7" i="6"/>
  <c r="H7" i="6" s="1"/>
  <c r="E6" i="6"/>
  <c r="E5" i="6"/>
  <c r="E4" i="6" s="1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H52" i="6" l="1"/>
  <c r="E68" i="6"/>
  <c r="E64" i="6"/>
  <c r="D3" i="10"/>
  <c r="E6" i="12"/>
  <c r="E42" i="6"/>
  <c r="E9" i="10"/>
  <c r="H32" i="6"/>
  <c r="H65" i="6"/>
  <c r="H64" i="6" s="1"/>
  <c r="H69" i="6"/>
  <c r="H68" i="6" s="1"/>
  <c r="C3" i="10"/>
  <c r="F3" i="12"/>
  <c r="E4" i="10"/>
  <c r="H4" i="10"/>
  <c r="H3" i="10" s="1"/>
  <c r="G3" i="12"/>
  <c r="D3" i="12"/>
  <c r="C3" i="12"/>
  <c r="H7" i="12"/>
  <c r="H6" i="12" s="1"/>
  <c r="H5" i="12"/>
  <c r="H4" i="12" s="1"/>
  <c r="H3" i="8"/>
  <c r="E3" i="8"/>
  <c r="H56" i="6"/>
  <c r="E56" i="6"/>
  <c r="E52" i="6"/>
  <c r="H43" i="6"/>
  <c r="H42" i="6" s="1"/>
  <c r="E32" i="6"/>
  <c r="E22" i="6"/>
  <c r="H22" i="6"/>
  <c r="F3" i="6"/>
  <c r="E12" i="6"/>
  <c r="D3" i="6"/>
  <c r="C3" i="6"/>
  <c r="H13" i="6"/>
  <c r="H12" i="6" s="1"/>
  <c r="G3" i="6"/>
  <c r="H5" i="6"/>
  <c r="H4" i="6" s="1"/>
  <c r="E3" i="12"/>
  <c r="E3" i="10"/>
  <c r="H3" i="12" l="1"/>
  <c r="H3" i="6"/>
  <c r="E3" i="6"/>
</calcChain>
</file>

<file path=xl/sharedStrings.xml><?xml version="1.0" encoding="utf-8"?>
<sst xmlns="http://schemas.openxmlformats.org/spreadsheetml/2006/main" count="1071" uniqueCount="246">
  <si>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</si>
  <si>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</si>
  <si>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</si>
  <si>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</si>
  <si>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</si>
  <si>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</si>
  <si>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</si>
  <si>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</si>
  <si>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</si>
  <si>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</si>
  <si>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</si>
  <si>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</si>
  <si>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</si>
  <si>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</si>
  <si>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</si>
  <si>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</si>
  <si>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</si>
  <si>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</si>
  <si>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</si>
  <si>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</si>
  <si>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</si>
  <si>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</si>
  <si>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</si>
  <si>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</si>
  <si>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</si>
  <si>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</si>
  <si>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</si>
  <si>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</si>
  <si>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</si>
  <si>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</si>
  <si>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</si>
  <si>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</si>
  <si>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</si>
  <si>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</si>
  <si>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</si>
  <si>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</si>
  <si>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</si>
  <si>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</si>
  <si>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</si>
  <si>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</si>
  <si>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</si>
  <si>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</si>
  <si>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</si>
  <si>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</si>
  <si>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</si>
  <si>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</si>
  <si>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</si>
  <si>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</si>
  <si>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</si>
  <si>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</si>
  <si>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</si>
  <si>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</si>
  <si>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</si>
  <si>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</si>
  <si>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</si>
  <si>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</si>
  <si>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</si>
  <si>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</si>
  <si>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</si>
  <si>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</si>
  <si>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</si>
  <si>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</si>
  <si>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</si>
  <si>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</si>
  <si>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</si>
  <si>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</si>
  <si>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</si>
  <si>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</si>
  <si>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</si>
  <si>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</si>
  <si>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</si>
  <si>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</si>
  <si>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</si>
  <si>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</si>
  <si>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</si>
  <si>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</si>
  <si>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</si>
  <si>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</si>
  <si>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</si>
  <si>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</si>
  <si>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</si>
  <si>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</si>
  <si>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</si>
  <si>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</si>
  <si>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</si>
  <si>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</si>
  <si>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</si>
  <si>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</si>
  <si>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</si>
  <si>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</si>
  <si>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</si>
  <si>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</si>
  <si>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</si>
  <si>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</si>
  <si>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</si>
  <si>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</si>
  <si>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</si>
  <si>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</si>
  <si>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</si>
  <si>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</si>
  <si>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</si>
  <si>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</si>
  <si>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</si>
  <si>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</si>
  <si>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</si>
  <si>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</si>
  <si>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</si>
  <si>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</si>
  <si>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</si>
  <si>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</si>
  <si>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</si>
  <si>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</si>
  <si>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</si>
  <si>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</si>
  <si>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</si>
  <si>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</si>
  <si>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</si>
  <si>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</si>
  <si>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</si>
  <si>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</si>
  <si>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</si>
  <si>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</si>
  <si>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</si>
  <si>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</si>
  <si>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</si>
  <si>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</si>
  <si>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</si>
  <si>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</si>
  <si>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</si>
  <si>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</si>
  <si>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</si>
  <si>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</si>
  <si>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</si>
  <si>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</si>
  <si>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</si>
  <si>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</si>
  <si>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</si>
  <si>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</si>
  <si>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</si>
  <si>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</si>
  <si>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</si>
  <si>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</si>
  <si>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</si>
  <si>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</si>
  <si>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</si>
  <si>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</si>
  <si>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2.2.5</t>
  </si>
  <si>
    <t>VIVIENDA</t>
  </si>
  <si>
    <t>E0001</t>
  </si>
  <si>
    <t>HACIENDA PUBLICA Y  SUPERVISION DE ACCIONES</t>
  </si>
  <si>
    <t>INGRESOS PROPIOS</t>
  </si>
  <si>
    <t>31120-8601</t>
  </si>
  <si>
    <t>DESPACHO DEL DIRECTOR Y ADMINISTRACIÓN</t>
  </si>
  <si>
    <t>GASTO CORRIENTE</t>
  </si>
  <si>
    <t>Erogaciones complementarias</t>
  </si>
  <si>
    <t>Prima Vacacional</t>
  </si>
  <si>
    <t>Gratificación de fin de año</t>
  </si>
  <si>
    <t>Serv profesionales científicos y tec integrales</t>
  </si>
  <si>
    <t>Mantto y conserv Veh terrestres aéreos mariti</t>
  </si>
  <si>
    <t>Viáticos nac p Serv pub Desemp funciones ofic</t>
  </si>
  <si>
    <t>Gastos de orden social y cultural</t>
  </si>
  <si>
    <t>Sueldos Base</t>
  </si>
  <si>
    <t>Liquid por indem y sueldos y salarios caídos</t>
  </si>
  <si>
    <t>Capacitación de los servidores públicos</t>
  </si>
  <si>
    <t>Otras prestaciones</t>
  </si>
  <si>
    <t>Materiales y útiles de oficina</t>
  </si>
  <si>
    <t>Equipos menores de oficina</t>
  </si>
  <si>
    <t>Materiales y útiles de impresión y reproducción</t>
  </si>
  <si>
    <t>Mat y útiles de tecnologías de la Info y Com</t>
  </si>
  <si>
    <t>Equipos menores de tecnologías de la Info y Com</t>
  </si>
  <si>
    <t>Material de limpieza</t>
  </si>
  <si>
    <t>Prod Alim p pers en instalac de depend y ent</t>
  </si>
  <si>
    <t>Utensilios para el servicio de alimentación</t>
  </si>
  <si>
    <t>Medicinas y productos farmacéuticos</t>
  </si>
  <si>
    <t>Combus Lub y aditivos vehículos Serv Pub</t>
  </si>
  <si>
    <t>Vestuario y uniformes</t>
  </si>
  <si>
    <t>Refacciones y accesorios menores de edificios</t>
  </si>
  <si>
    <t>Ref y Acces men Eq cómputo y tecn de la Info</t>
  </si>
  <si>
    <t>Servicio de energía eléctrica</t>
  </si>
  <si>
    <t>Servicio de agua</t>
  </si>
  <si>
    <t>Servicio telefonía tradicional</t>
  </si>
  <si>
    <t>Servicio telefonía celular</t>
  </si>
  <si>
    <t>Otros Arrendamientos</t>
  </si>
  <si>
    <t>Servicios legales</t>
  </si>
  <si>
    <t>Servicios de consultoría administrativa</t>
  </si>
  <si>
    <t>Serv de procesos técnica y en tecn de la Info</t>
  </si>
  <si>
    <t>Servicios de capacitación</t>
  </si>
  <si>
    <t>Impresiones doc ofic p prestación de Serv pub</t>
  </si>
  <si>
    <t>Servicios financieros y bancarios</t>
  </si>
  <si>
    <t>Seguro de bienes patrimoniales</t>
  </si>
  <si>
    <t>Conservación y mantenimiento de inmuebles</t>
  </si>
  <si>
    <t>Instal Rep y mantto de bienes informáticos</t>
  </si>
  <si>
    <t>Ins y pubpropias operdependy entque no formen</t>
  </si>
  <si>
    <t>Congresos y convenciones</t>
  </si>
  <si>
    <t>Gastos ofic Serv pub superiores y mandos medios</t>
  </si>
  <si>
    <t>Gastos de representación</t>
  </si>
  <si>
    <t>Servicios funerarios y de cementerios</t>
  </si>
  <si>
    <t>Otros impuestos y derechos</t>
  </si>
  <si>
    <t>Penas multas accesorios y actualizaciones</t>
  </si>
  <si>
    <t>Impuesto sobre nóminas</t>
  </si>
  <si>
    <t>GASTO DE CAPITAL</t>
  </si>
  <si>
    <t>Muebles de oficina y estantería</t>
  </si>
  <si>
    <t>Computadoras y equipo periférico</t>
  </si>
  <si>
    <t>Otros mobiliarios y equipos de administración</t>
  </si>
  <si>
    <t>Software</t>
  </si>
  <si>
    <t>Arrendam de Mobil y Eq de administración</t>
  </si>
  <si>
    <t>Instal Rep y mantto  de Mobil y Eq de admon</t>
  </si>
  <si>
    <t>E0002</t>
  </si>
  <si>
    <t>PROGRAMA TECNICO-CONSTRUCTIVO DE VIVIENDA</t>
  </si>
  <si>
    <t>31120-8603</t>
  </si>
  <si>
    <t>AREA OPERATIVA Y TECNICA</t>
  </si>
  <si>
    <t>Herramientas menores</t>
  </si>
  <si>
    <t>Honorarios asimilados</t>
  </si>
  <si>
    <t>Edificación habitacional</t>
  </si>
  <si>
    <t>RECURSOS FEDERALES</t>
  </si>
  <si>
    <t>E0003</t>
  </si>
  <si>
    <t>PROGRAMAS SOCIALES DE APOYOS PARA VIVIENDA</t>
  </si>
  <si>
    <t>31120-8604</t>
  </si>
  <si>
    <t>AREA SOCIAL</t>
  </si>
  <si>
    <t>Conc de prest ent paraest c fines polit econ</t>
  </si>
  <si>
    <t>E0004</t>
  </si>
  <si>
    <t>CREDITOS PARA MEJORAMIENTO DE VIVIENDA URBANA Y RU</t>
  </si>
  <si>
    <t>Conc de prest sector privado con fines gestion liq</t>
  </si>
  <si>
    <t>E0005</t>
  </si>
  <si>
    <t>CREDITOS VIVIENDA AMPLIACIONES</t>
  </si>
  <si>
    <t>R0001</t>
  </si>
  <si>
    <t>CONSTRUCCION DE OBRA PUBLICA EN BIENES PROPIOS</t>
  </si>
  <si>
    <t>Constr de obras p abastecde agua petróleo gas</t>
  </si>
  <si>
    <t>División de terrenos y Constr de obras de urbaniz</t>
  </si>
  <si>
    <t>S0001</t>
  </si>
  <si>
    <t>APOYOS EN EDIFICACION DE UNIDAD BASICA Y AMPLIACIO</t>
  </si>
  <si>
    <t>RECURSOS FISCALES</t>
  </si>
  <si>
    <t>Subsidios p la adquisición de vivienda de intsoc</t>
  </si>
  <si>
    <t>OTROS RECURSOS</t>
  </si>
  <si>
    <t>U0001</t>
  </si>
  <si>
    <t>INSTITUTO MUNICIPAL DE VIVIENDA DE SAN MIGUEL DE ALLENDE, GTO.
ESTADO ANALÍTICO DEL EJERCICIO DEL PRESUPUESTO DE EGRESOS POR OBJETO DEL GASTO (CAPÍTULO Y CONCEPTO)
AL 31 DE DICIEMBRE DEL 2017</t>
  </si>
  <si>
    <t>INSTITUTO MUNICIPAL DE VIVIENDA DE SAN MIGUEL DE ALLENDE, GTO.
ESTADO ANALÍTICO DEL EJERCICIO DEL PRESUPUESTO DE EGRESOS CLASIFICACIÓN ECONÓMICA (POR TIPO DE GASTO)
AL 31 DE DICIEMBRE DEL 2017</t>
  </si>
  <si>
    <t>INSTITUTO MUNICIPAL DE VIVIENDA DE SAN MIGUEL DE ALLENDE, GTO.
ESTADO ANALÍTICO DEL EJERCICIO DEL PRESUPUESTO DE EGRESOS CLASIFICACIÓN FUNCIONAL (FINALIDAD Y FUNCIÓN)
AL 31 DE DICIEMBRE DEL 2017</t>
  </si>
  <si>
    <t>INSTITUTO MUNICIPAL DE VIVIENDA DE SAN MIGUEL DE ALLENDE, GTO.
ESTADO ANALÍTICO DEL EJERCICIO DEL PRESUPUESTO DE EGRESOS CLASIFICACIÓN ADMINISTRATIVA
AL 31 DE DICIEMBRE DEL 2017</t>
  </si>
  <si>
    <t>INSTITUTO MUNICIPAL DE VIVIENDA DE SAN MIGUEL DE ALLENDE, GTO.
ESTADO ANALÍTICO DEL EJERCICIO DEL PRESUPUESTO DE EGRESOS
CLASIFICACIÓN ADMINISTRATIVA
AL 31 DE DICIEMBRE DEL 2017</t>
  </si>
  <si>
    <t>INSTITUTO MUNICIPAL DE VIVIENDA DE SAN MIGUEL DE ALLENDE, GTO.
ESTADO ANALÍTICO DEL EJERCICIO DEL PRESUPUESTO DE EGRESOS
 CLASIFICACIÓN ADMINISTRATIVA
AL 31 DE DICIEMBRE DEL 2017</t>
  </si>
  <si>
    <t xml:space="preserve"> DESPACHO DEL DIRECTOR</t>
  </si>
  <si>
    <t xml:space="preserve"> AREA OPERATIVA Y TECNICA</t>
  </si>
  <si>
    <t xml:space="preserve"> AREA SOCIAL</t>
  </si>
  <si>
    <t>Director General
C. Juan Jose Olvera Mojardin</t>
  </si>
  <si>
    <t>Coordinador Area Contable y Administrativa
C.P. 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</si>
</sst>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4" fontId="6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2" borderId="9" xfId="9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2"/>
  <sheetViews>
    <sheetView tabSelected="1" zoomScaleNormal="100" workbookViewId="0">
      <selection activeCell="A233" sqref="A233"/>
    </sheetView>
  </sheetViews>
  <sheetFormatPr baseColWidth="10" defaultRowHeight="11.25" x14ac:dyDescent="0.2"/>
  <cols>
    <col min="1" max="3" width="4.83203125" style="38" customWidth="1"/>
    <col min="4" max="5" width="9.1640625" style="38" customWidth="1"/>
    <col min="6" max="6" width="8.1640625" style="38" bestFit="1" customWidth="1"/>
    <col min="7" max="7" width="72.83203125" style="37" customWidth="1"/>
    <col min="8" max="8" width="18.33203125" style="37" customWidth="1"/>
    <col min="9" max="9" width="16.6640625" style="37" customWidth="1"/>
    <col min="10" max="15" width="18.33203125" style="37" customWidth="1"/>
    <col min="16" max="16384" width="12" style="37"/>
  </cols>
  <sheetData>
    <row r="1" spans="1:15" ht="35.1" customHeight="1" x14ac:dyDescent="0.2">
      <c r="A1" s="75" t="s">
        <v>235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24.95" customHeight="1" x14ac:dyDescent="0.2">
      <c r="A2" s="30" t="s">
        <v>0</v>
      </c>
      <c r="B2" s="36" t="s">
        <v>1</v>
      </c>
      <c r="C2" s="30" t="s">
        <v>13</v>
      </c>
      <c r="D2" s="36" t="s">
        <v>2</v>
      </c>
      <c r="E2" s="30" t="s">
        <v>16</v>
      </c>
      <c r="F2" s="30" t="s">
        <v>3</v>
      </c>
      <c r="G2" s="30" t="s">
        <v>4</v>
      </c>
      <c r="H2" s="31" t="s">
        <v>5</v>
      </c>
      <c r="I2" s="31" t="s">
        <v>131</v>
      </c>
      <c r="J2" s="31" t="s">
        <v>6</v>
      </c>
      <c r="K2" s="31" t="s">
        <v>7</v>
      </c>
      <c r="L2" s="31" t="s">
        <v>8</v>
      </c>
      <c r="M2" s="31" t="s">
        <v>9</v>
      </c>
      <c r="N2" s="31" t="s">
        <v>10</v>
      </c>
      <c r="O2" s="3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73">
        <v>37481746</v>
      </c>
      <c r="I3" s="73">
        <v>-22642690.440000001</v>
      </c>
      <c r="J3" s="73">
        <v>14839055.560000001</v>
      </c>
      <c r="K3" s="73">
        <v>8108615.1299999999</v>
      </c>
      <c r="L3" s="73">
        <v>8089115.1299999999</v>
      </c>
      <c r="M3" s="73">
        <v>8089115.1299999999</v>
      </c>
      <c r="N3" s="73">
        <v>8082113.2599999998</v>
      </c>
      <c r="O3" s="73">
        <v>6749940.4299999997</v>
      </c>
    </row>
    <row r="4" spans="1:15" x14ac:dyDescent="0.2">
      <c r="A4" s="38" t="s">
        <v>146</v>
      </c>
      <c r="G4" s="37" t="s">
        <v>147</v>
      </c>
      <c r="H4" s="73">
        <v>37481746</v>
      </c>
      <c r="I4" s="73">
        <v>-22642690.440000001</v>
      </c>
      <c r="J4" s="73">
        <v>14839055.560000001</v>
      </c>
      <c r="K4" s="73">
        <v>8108615.1299999999</v>
      </c>
      <c r="L4" s="73">
        <v>8089115.1299999999</v>
      </c>
      <c r="M4" s="73">
        <v>8089115.1299999999</v>
      </c>
      <c r="N4" s="73">
        <v>8082113.2599999998</v>
      </c>
      <c r="O4" s="73">
        <v>6749940.4299999997</v>
      </c>
    </row>
    <row r="5" spans="1:15" x14ac:dyDescent="0.2">
      <c r="A5" s="38" t="s">
        <v>146</v>
      </c>
      <c r="B5" s="38" t="s">
        <v>148</v>
      </c>
      <c r="G5" s="37" t="s">
        <v>149</v>
      </c>
      <c r="H5" s="73">
        <v>10298534.560000001</v>
      </c>
      <c r="I5" s="73">
        <v>-2024210.44</v>
      </c>
      <c r="J5" s="73">
        <v>8274324.1200000001</v>
      </c>
      <c r="K5" s="73">
        <v>2170943.08</v>
      </c>
      <c r="L5" s="73">
        <v>2170943.08</v>
      </c>
      <c r="M5" s="73">
        <v>2170943.08</v>
      </c>
      <c r="N5" s="73">
        <v>2164611.38</v>
      </c>
      <c r="O5" s="73">
        <v>6103381.04</v>
      </c>
    </row>
    <row r="6" spans="1:15" x14ac:dyDescent="0.2">
      <c r="A6" s="38" t="s">
        <v>146</v>
      </c>
      <c r="B6" s="38" t="s">
        <v>148</v>
      </c>
      <c r="C6" s="38">
        <v>4</v>
      </c>
      <c r="G6" s="37" t="s">
        <v>150</v>
      </c>
      <c r="H6" s="73">
        <v>10298534.560000001</v>
      </c>
      <c r="I6" s="73">
        <v>-2024210.44</v>
      </c>
      <c r="J6" s="73">
        <v>8274324.1200000001</v>
      </c>
      <c r="K6" s="73">
        <v>2170943.08</v>
      </c>
      <c r="L6" s="73">
        <v>2170943.08</v>
      </c>
      <c r="M6" s="73">
        <v>2170943.08</v>
      </c>
      <c r="N6" s="73">
        <v>2164611.38</v>
      </c>
      <c r="O6" s="73">
        <v>6103381.04</v>
      </c>
    </row>
    <row r="7" spans="1:15" x14ac:dyDescent="0.2">
      <c r="A7" s="38" t="s">
        <v>146</v>
      </c>
      <c r="B7" s="38" t="s">
        <v>148</v>
      </c>
      <c r="C7" s="38">
        <v>4</v>
      </c>
      <c r="D7" s="38" t="s">
        <v>151</v>
      </c>
      <c r="G7" s="37" t="s">
        <v>152</v>
      </c>
      <c r="H7" s="73">
        <v>10298534.560000001</v>
      </c>
      <c r="I7" s="73">
        <v>-2024210.44</v>
      </c>
      <c r="J7" s="73">
        <v>8274324.1200000001</v>
      </c>
      <c r="K7" s="73">
        <v>2170943.08</v>
      </c>
      <c r="L7" s="73">
        <v>2170943.08</v>
      </c>
      <c r="M7" s="73">
        <v>2170943.08</v>
      </c>
      <c r="N7" s="73">
        <v>2164611.38</v>
      </c>
      <c r="O7" s="73">
        <v>6103381.04</v>
      </c>
    </row>
    <row r="8" spans="1:15" x14ac:dyDescent="0.2">
      <c r="A8" s="38" t="s">
        <v>146</v>
      </c>
      <c r="B8" s="38" t="s">
        <v>148</v>
      </c>
      <c r="C8" s="38">
        <v>4</v>
      </c>
      <c r="D8" s="38" t="s">
        <v>151</v>
      </c>
      <c r="E8" s="38">
        <v>1</v>
      </c>
      <c r="G8" s="37" t="s">
        <v>153</v>
      </c>
      <c r="H8" s="73">
        <v>6061321.8799999999</v>
      </c>
      <c r="I8" s="73">
        <v>-2728586.27</v>
      </c>
      <c r="J8" s="73">
        <v>3332735.61</v>
      </c>
      <c r="K8" s="73">
        <v>568719.42000000004</v>
      </c>
      <c r="L8" s="73">
        <v>568224.42000000004</v>
      </c>
      <c r="M8" s="73">
        <v>568224.42000000004</v>
      </c>
      <c r="N8" s="73">
        <v>568224.42000000004</v>
      </c>
      <c r="O8" s="73">
        <v>2764511.19</v>
      </c>
    </row>
    <row r="9" spans="1:15" x14ac:dyDescent="0.2">
      <c r="A9" s="38" t="s">
        <v>146</v>
      </c>
      <c r="B9" s="38" t="s">
        <v>148</v>
      </c>
      <c r="C9" s="38">
        <v>4</v>
      </c>
      <c r="D9" s="38" t="s">
        <v>151</v>
      </c>
      <c r="E9" s="38">
        <v>1</v>
      </c>
      <c r="F9" s="38">
        <v>7991</v>
      </c>
      <c r="G9" s="37" t="s">
        <v>154</v>
      </c>
      <c r="H9" s="73">
        <v>2547457</v>
      </c>
      <c r="I9" s="73">
        <v>0</v>
      </c>
      <c r="J9" s="73">
        <v>2547457</v>
      </c>
      <c r="K9" s="73">
        <v>0</v>
      </c>
      <c r="L9" s="73">
        <v>0</v>
      </c>
      <c r="M9" s="73">
        <v>0</v>
      </c>
      <c r="N9" s="73">
        <v>0</v>
      </c>
      <c r="O9" s="73">
        <v>2547457</v>
      </c>
    </row>
    <row r="10" spans="1:15" x14ac:dyDescent="0.2">
      <c r="A10" s="38" t="s">
        <v>146</v>
      </c>
      <c r="B10" s="38" t="s">
        <v>148</v>
      </c>
      <c r="C10" s="38">
        <v>4</v>
      </c>
      <c r="D10" s="38" t="s">
        <v>151</v>
      </c>
      <c r="E10" s="38">
        <v>1</v>
      </c>
      <c r="F10" s="38">
        <v>1321</v>
      </c>
      <c r="G10" s="37" t="s">
        <v>155</v>
      </c>
      <c r="H10" s="73">
        <v>0</v>
      </c>
      <c r="I10" s="73">
        <v>17190.98</v>
      </c>
      <c r="J10" s="73">
        <v>17190.98</v>
      </c>
      <c r="K10" s="73">
        <v>17189.36</v>
      </c>
      <c r="L10" s="73">
        <v>17189.36</v>
      </c>
      <c r="M10" s="73">
        <v>17189.36</v>
      </c>
      <c r="N10" s="73">
        <v>17189.36</v>
      </c>
      <c r="O10" s="73">
        <v>1.62</v>
      </c>
    </row>
    <row r="11" spans="1:15" x14ac:dyDescent="0.2">
      <c r="A11" s="38" t="s">
        <v>146</v>
      </c>
      <c r="B11" s="38" t="s">
        <v>148</v>
      </c>
      <c r="C11" s="38">
        <v>4</v>
      </c>
      <c r="D11" s="38" t="s">
        <v>151</v>
      </c>
      <c r="E11" s="38">
        <v>1</v>
      </c>
      <c r="F11" s="38">
        <v>1323</v>
      </c>
      <c r="G11" s="37" t="s">
        <v>156</v>
      </c>
      <c r="H11" s="73">
        <v>0</v>
      </c>
      <c r="I11" s="73">
        <v>114606.53</v>
      </c>
      <c r="J11" s="73">
        <v>114606.53</v>
      </c>
      <c r="K11" s="73">
        <v>114606.41</v>
      </c>
      <c r="L11" s="73">
        <v>114606.41</v>
      </c>
      <c r="M11" s="73">
        <v>114606.41</v>
      </c>
      <c r="N11" s="73">
        <v>114606.41</v>
      </c>
      <c r="O11" s="73">
        <v>0.12</v>
      </c>
    </row>
    <row r="12" spans="1:15" x14ac:dyDescent="0.2">
      <c r="A12" s="38" t="s">
        <v>146</v>
      </c>
      <c r="B12" s="38" t="s">
        <v>148</v>
      </c>
      <c r="C12" s="38">
        <v>4</v>
      </c>
      <c r="D12" s="38" t="s">
        <v>151</v>
      </c>
      <c r="E12" s="38">
        <v>1</v>
      </c>
      <c r="F12" s="38">
        <v>3391</v>
      </c>
      <c r="G12" s="37" t="s">
        <v>157</v>
      </c>
      <c r="H12" s="73">
        <v>0</v>
      </c>
      <c r="I12" s="73">
        <v>34075.96</v>
      </c>
      <c r="J12" s="73">
        <v>34075.96</v>
      </c>
      <c r="K12" s="73">
        <v>34075.96</v>
      </c>
      <c r="L12" s="73">
        <v>34075.96</v>
      </c>
      <c r="M12" s="73">
        <v>34075.96</v>
      </c>
      <c r="N12" s="73">
        <v>34075.96</v>
      </c>
      <c r="O12" s="73">
        <v>0</v>
      </c>
    </row>
    <row r="13" spans="1:15" x14ac:dyDescent="0.2">
      <c r="A13" s="38" t="s">
        <v>146</v>
      </c>
      <c r="B13" s="38" t="s">
        <v>148</v>
      </c>
      <c r="C13" s="38">
        <v>4</v>
      </c>
      <c r="D13" s="38" t="s">
        <v>151</v>
      </c>
      <c r="E13" s="38">
        <v>1</v>
      </c>
      <c r="F13" s="38">
        <v>3551</v>
      </c>
      <c r="G13" s="37" t="s">
        <v>158</v>
      </c>
      <c r="H13" s="73">
        <v>0</v>
      </c>
      <c r="I13" s="73">
        <v>8430</v>
      </c>
      <c r="J13" s="73">
        <v>8430</v>
      </c>
      <c r="K13" s="73">
        <v>8312</v>
      </c>
      <c r="L13" s="73">
        <v>8312</v>
      </c>
      <c r="M13" s="73">
        <v>8312</v>
      </c>
      <c r="N13" s="73">
        <v>8312</v>
      </c>
      <c r="O13" s="73">
        <v>118</v>
      </c>
    </row>
    <row r="14" spans="1:15" x14ac:dyDescent="0.2">
      <c r="A14" s="38" t="s">
        <v>146</v>
      </c>
      <c r="B14" s="38" t="s">
        <v>148</v>
      </c>
      <c r="C14" s="38">
        <v>4</v>
      </c>
      <c r="D14" s="38" t="s">
        <v>151</v>
      </c>
      <c r="E14" s="38">
        <v>1</v>
      </c>
      <c r="F14" s="38">
        <v>3751</v>
      </c>
      <c r="G14" s="37" t="s">
        <v>159</v>
      </c>
      <c r="H14" s="73">
        <v>0</v>
      </c>
      <c r="I14" s="73">
        <v>9400</v>
      </c>
      <c r="J14" s="73">
        <v>9400</v>
      </c>
      <c r="K14" s="73">
        <v>941</v>
      </c>
      <c r="L14" s="73">
        <v>446</v>
      </c>
      <c r="M14" s="73">
        <v>446</v>
      </c>
      <c r="N14" s="73">
        <v>446</v>
      </c>
      <c r="O14" s="73">
        <v>8954</v>
      </c>
    </row>
    <row r="15" spans="1:15" x14ac:dyDescent="0.2">
      <c r="A15" s="38" t="s">
        <v>146</v>
      </c>
      <c r="B15" s="38" t="s">
        <v>148</v>
      </c>
      <c r="C15" s="38">
        <v>4</v>
      </c>
      <c r="D15" s="38" t="s">
        <v>151</v>
      </c>
      <c r="E15" s="38">
        <v>1</v>
      </c>
      <c r="F15" s="38">
        <v>3821</v>
      </c>
      <c r="G15" s="37" t="s">
        <v>160</v>
      </c>
      <c r="H15" s="73">
        <v>0</v>
      </c>
      <c r="I15" s="73">
        <v>27000</v>
      </c>
      <c r="J15" s="73">
        <v>27000</v>
      </c>
      <c r="K15" s="73">
        <v>15648</v>
      </c>
      <c r="L15" s="73">
        <v>15648</v>
      </c>
      <c r="M15" s="73">
        <v>15648</v>
      </c>
      <c r="N15" s="73">
        <v>15648</v>
      </c>
      <c r="O15" s="73">
        <v>11352</v>
      </c>
    </row>
    <row r="16" spans="1:15" x14ac:dyDescent="0.2">
      <c r="A16" s="38" t="s">
        <v>146</v>
      </c>
      <c r="B16" s="38" t="s">
        <v>148</v>
      </c>
      <c r="C16" s="38">
        <v>4</v>
      </c>
      <c r="D16" s="38" t="s">
        <v>151</v>
      </c>
      <c r="E16" s="38">
        <v>1</v>
      </c>
      <c r="F16" s="38">
        <v>7991</v>
      </c>
      <c r="G16" s="37" t="s">
        <v>154</v>
      </c>
      <c r="H16" s="73">
        <v>78286.820000000007</v>
      </c>
      <c r="I16" s="73">
        <v>0</v>
      </c>
      <c r="J16" s="73">
        <v>78286.820000000007</v>
      </c>
      <c r="K16" s="73">
        <v>0</v>
      </c>
      <c r="L16" s="73">
        <v>0</v>
      </c>
      <c r="M16" s="73">
        <v>0</v>
      </c>
      <c r="N16" s="73">
        <v>0</v>
      </c>
      <c r="O16" s="73">
        <v>78286.820000000007</v>
      </c>
    </row>
    <row r="17" spans="1:15" x14ac:dyDescent="0.2">
      <c r="A17" s="38" t="s">
        <v>146</v>
      </c>
      <c r="B17" s="38" t="s">
        <v>148</v>
      </c>
      <c r="C17" s="38">
        <v>4</v>
      </c>
      <c r="D17" s="38" t="s">
        <v>151</v>
      </c>
      <c r="E17" s="38">
        <v>1</v>
      </c>
      <c r="F17" s="38">
        <v>1131</v>
      </c>
      <c r="G17" s="37" t="s">
        <v>161</v>
      </c>
      <c r="H17" s="73">
        <v>697189.68</v>
      </c>
      <c r="I17" s="73">
        <v>-435743.55</v>
      </c>
      <c r="J17" s="73">
        <v>261446.13</v>
      </c>
      <c r="K17" s="73">
        <v>261446.13</v>
      </c>
      <c r="L17" s="73">
        <v>261446.13</v>
      </c>
      <c r="M17" s="73">
        <v>261446.13</v>
      </c>
      <c r="N17" s="73">
        <v>261446.13</v>
      </c>
      <c r="O17" s="73">
        <v>0</v>
      </c>
    </row>
    <row r="18" spans="1:15" x14ac:dyDescent="0.2">
      <c r="A18" s="38" t="s">
        <v>146</v>
      </c>
      <c r="B18" s="38" t="s">
        <v>148</v>
      </c>
      <c r="C18" s="38">
        <v>4</v>
      </c>
      <c r="D18" s="38" t="s">
        <v>151</v>
      </c>
      <c r="E18" s="38">
        <v>1</v>
      </c>
      <c r="F18" s="38">
        <v>1321</v>
      </c>
      <c r="G18" s="37" t="s">
        <v>155</v>
      </c>
      <c r="H18" s="73">
        <v>17190.98</v>
      </c>
      <c r="I18" s="73">
        <v>-17190.98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</row>
    <row r="19" spans="1:15" x14ac:dyDescent="0.2">
      <c r="A19" s="38" t="s">
        <v>146</v>
      </c>
      <c r="B19" s="38" t="s">
        <v>148</v>
      </c>
      <c r="C19" s="38">
        <v>4</v>
      </c>
      <c r="D19" s="38" t="s">
        <v>151</v>
      </c>
      <c r="E19" s="38">
        <v>1</v>
      </c>
      <c r="F19" s="38">
        <v>1323</v>
      </c>
      <c r="G19" s="37" t="s">
        <v>156</v>
      </c>
      <c r="H19" s="73">
        <v>114606.53</v>
      </c>
      <c r="I19" s="73">
        <v>-114606.53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</row>
    <row r="20" spans="1:15" x14ac:dyDescent="0.2">
      <c r="A20" s="38" t="s">
        <v>146</v>
      </c>
      <c r="B20" s="38" t="s">
        <v>148</v>
      </c>
      <c r="C20" s="38">
        <v>4</v>
      </c>
      <c r="D20" s="38" t="s">
        <v>151</v>
      </c>
      <c r="E20" s="38">
        <v>1</v>
      </c>
      <c r="F20" s="38">
        <v>1522</v>
      </c>
      <c r="G20" s="37" t="s">
        <v>162</v>
      </c>
      <c r="H20" s="73">
        <v>89000</v>
      </c>
      <c r="I20" s="73">
        <v>-89000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</row>
    <row r="21" spans="1:15" x14ac:dyDescent="0.2">
      <c r="A21" s="38" t="s">
        <v>146</v>
      </c>
      <c r="B21" s="38" t="s">
        <v>148</v>
      </c>
      <c r="C21" s="38">
        <v>4</v>
      </c>
      <c r="D21" s="38" t="s">
        <v>151</v>
      </c>
      <c r="E21" s="38">
        <v>1</v>
      </c>
      <c r="F21" s="38">
        <v>1551</v>
      </c>
      <c r="G21" s="37" t="s">
        <v>163</v>
      </c>
      <c r="H21" s="73">
        <v>20000</v>
      </c>
      <c r="I21" s="73">
        <v>-20000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</row>
    <row r="22" spans="1:15" x14ac:dyDescent="0.2">
      <c r="A22" s="38" t="s">
        <v>146</v>
      </c>
      <c r="B22" s="38" t="s">
        <v>148</v>
      </c>
      <c r="C22" s="38">
        <v>4</v>
      </c>
      <c r="D22" s="38" t="s">
        <v>151</v>
      </c>
      <c r="E22" s="38">
        <v>1</v>
      </c>
      <c r="F22" s="38">
        <v>1592</v>
      </c>
      <c r="G22" s="37" t="s">
        <v>164</v>
      </c>
      <c r="H22" s="73">
        <v>20000</v>
      </c>
      <c r="I22" s="73">
        <v>-12500</v>
      </c>
      <c r="J22" s="73">
        <v>7500</v>
      </c>
      <c r="K22" s="73">
        <v>7500</v>
      </c>
      <c r="L22" s="73">
        <v>7500</v>
      </c>
      <c r="M22" s="73">
        <v>7500</v>
      </c>
      <c r="N22" s="73">
        <v>7500</v>
      </c>
      <c r="O22" s="73">
        <v>0</v>
      </c>
    </row>
    <row r="23" spans="1:15" x14ac:dyDescent="0.2">
      <c r="A23" s="38" t="s">
        <v>146</v>
      </c>
      <c r="B23" s="38" t="s">
        <v>148</v>
      </c>
      <c r="C23" s="38">
        <v>4</v>
      </c>
      <c r="D23" s="38" t="s">
        <v>151</v>
      </c>
      <c r="E23" s="38">
        <v>1</v>
      </c>
      <c r="F23" s="38">
        <v>2111</v>
      </c>
      <c r="G23" s="37" t="s">
        <v>165</v>
      </c>
      <c r="H23" s="73">
        <v>11500</v>
      </c>
      <c r="I23" s="73">
        <v>-10000</v>
      </c>
      <c r="J23" s="73">
        <v>1500</v>
      </c>
      <c r="K23" s="73">
        <v>1500</v>
      </c>
      <c r="L23" s="73">
        <v>1500</v>
      </c>
      <c r="M23" s="73">
        <v>1500</v>
      </c>
      <c r="N23" s="73">
        <v>1500</v>
      </c>
      <c r="O23" s="73">
        <v>0</v>
      </c>
    </row>
    <row r="24" spans="1:15" x14ac:dyDescent="0.2">
      <c r="A24" s="38" t="s">
        <v>146</v>
      </c>
      <c r="B24" s="38" t="s">
        <v>148</v>
      </c>
      <c r="C24" s="38">
        <v>4</v>
      </c>
      <c r="D24" s="38" t="s">
        <v>151</v>
      </c>
      <c r="E24" s="38">
        <v>1</v>
      </c>
      <c r="F24" s="38">
        <v>2112</v>
      </c>
      <c r="G24" s="37" t="s">
        <v>166</v>
      </c>
      <c r="H24" s="73">
        <v>5000</v>
      </c>
      <c r="I24" s="73">
        <v>-5000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</row>
    <row r="25" spans="1:15" x14ac:dyDescent="0.2">
      <c r="A25" s="38" t="s">
        <v>146</v>
      </c>
      <c r="B25" s="38" t="s">
        <v>148</v>
      </c>
      <c r="C25" s="38">
        <v>4</v>
      </c>
      <c r="D25" s="38" t="s">
        <v>151</v>
      </c>
      <c r="E25" s="38">
        <v>1</v>
      </c>
      <c r="F25" s="38">
        <v>2121</v>
      </c>
      <c r="G25" s="37" t="s">
        <v>167</v>
      </c>
      <c r="H25" s="73">
        <v>4000</v>
      </c>
      <c r="I25" s="73">
        <v>-4000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</row>
    <row r="26" spans="1:15" x14ac:dyDescent="0.2">
      <c r="A26" s="38" t="s">
        <v>146</v>
      </c>
      <c r="B26" s="38" t="s">
        <v>148</v>
      </c>
      <c r="C26" s="38">
        <v>4</v>
      </c>
      <c r="D26" s="38" t="s">
        <v>151</v>
      </c>
      <c r="E26" s="38">
        <v>1</v>
      </c>
      <c r="F26" s="38">
        <v>2141</v>
      </c>
      <c r="G26" s="37" t="s">
        <v>168</v>
      </c>
      <c r="H26" s="73">
        <v>8000</v>
      </c>
      <c r="I26" s="73">
        <v>-3920</v>
      </c>
      <c r="J26" s="73">
        <v>4080</v>
      </c>
      <c r="K26" s="73">
        <v>4080</v>
      </c>
      <c r="L26" s="73">
        <v>4080</v>
      </c>
      <c r="M26" s="73">
        <v>4080</v>
      </c>
      <c r="N26" s="73">
        <v>4080</v>
      </c>
      <c r="O26" s="73">
        <v>0</v>
      </c>
    </row>
    <row r="27" spans="1:15" x14ac:dyDescent="0.2">
      <c r="A27" s="38" t="s">
        <v>146</v>
      </c>
      <c r="B27" s="38" t="s">
        <v>148</v>
      </c>
      <c r="C27" s="38">
        <v>4</v>
      </c>
      <c r="D27" s="38" t="s">
        <v>151</v>
      </c>
      <c r="E27" s="38">
        <v>1</v>
      </c>
      <c r="F27" s="38">
        <v>2142</v>
      </c>
      <c r="G27" s="37" t="s">
        <v>169</v>
      </c>
      <c r="H27" s="73">
        <v>14000</v>
      </c>
      <c r="I27" s="73">
        <v>-14000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</row>
    <row r="28" spans="1:15" x14ac:dyDescent="0.2">
      <c r="A28" s="38" t="s">
        <v>146</v>
      </c>
      <c r="B28" s="38" t="s">
        <v>148</v>
      </c>
      <c r="C28" s="38">
        <v>4</v>
      </c>
      <c r="D28" s="38" t="s">
        <v>151</v>
      </c>
      <c r="E28" s="38">
        <v>1</v>
      </c>
      <c r="F28" s="38">
        <v>2161</v>
      </c>
      <c r="G28" s="37" t="s">
        <v>170</v>
      </c>
      <c r="H28" s="73">
        <v>9000</v>
      </c>
      <c r="I28" s="73">
        <v>-9000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</row>
    <row r="29" spans="1:15" x14ac:dyDescent="0.2">
      <c r="A29" s="38" t="s">
        <v>146</v>
      </c>
      <c r="B29" s="38" t="s">
        <v>148</v>
      </c>
      <c r="C29" s="38">
        <v>4</v>
      </c>
      <c r="D29" s="38" t="s">
        <v>151</v>
      </c>
      <c r="E29" s="38">
        <v>1</v>
      </c>
      <c r="F29" s="38">
        <v>2212</v>
      </c>
      <c r="G29" s="37" t="s">
        <v>171</v>
      </c>
      <c r="H29" s="73">
        <v>6000</v>
      </c>
      <c r="I29" s="73">
        <v>-5500</v>
      </c>
      <c r="J29" s="73">
        <v>500</v>
      </c>
      <c r="K29" s="73">
        <v>500</v>
      </c>
      <c r="L29" s="73">
        <v>500</v>
      </c>
      <c r="M29" s="73">
        <v>500</v>
      </c>
      <c r="N29" s="73">
        <v>500</v>
      </c>
      <c r="O29" s="73">
        <v>0</v>
      </c>
    </row>
    <row r="30" spans="1:15" x14ac:dyDescent="0.2">
      <c r="A30" s="38" t="s">
        <v>146</v>
      </c>
      <c r="B30" s="38" t="s">
        <v>148</v>
      </c>
      <c r="C30" s="38">
        <v>4</v>
      </c>
      <c r="D30" s="38" t="s">
        <v>151</v>
      </c>
      <c r="E30" s="38">
        <v>1</v>
      </c>
      <c r="F30" s="38">
        <v>2231</v>
      </c>
      <c r="G30" s="37" t="s">
        <v>172</v>
      </c>
      <c r="H30" s="73">
        <v>5000</v>
      </c>
      <c r="I30" s="73">
        <v>-5000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</row>
    <row r="31" spans="1:15" x14ac:dyDescent="0.2">
      <c r="A31" s="38" t="s">
        <v>146</v>
      </c>
      <c r="B31" s="38" t="s">
        <v>148</v>
      </c>
      <c r="C31" s="38">
        <v>4</v>
      </c>
      <c r="D31" s="38" t="s">
        <v>151</v>
      </c>
      <c r="E31" s="38">
        <v>1</v>
      </c>
      <c r="F31" s="38">
        <v>2531</v>
      </c>
      <c r="G31" s="37" t="s">
        <v>173</v>
      </c>
      <c r="H31" s="73">
        <v>90000</v>
      </c>
      <c r="I31" s="73">
        <v>-80000</v>
      </c>
      <c r="J31" s="73">
        <v>10000</v>
      </c>
      <c r="K31" s="73">
        <v>10000</v>
      </c>
      <c r="L31" s="73">
        <v>10000</v>
      </c>
      <c r="M31" s="73">
        <v>10000</v>
      </c>
      <c r="N31" s="73">
        <v>10000</v>
      </c>
      <c r="O31" s="73">
        <v>0</v>
      </c>
    </row>
    <row r="32" spans="1:15" x14ac:dyDescent="0.2">
      <c r="A32" s="38" t="s">
        <v>146</v>
      </c>
      <c r="B32" s="38" t="s">
        <v>148</v>
      </c>
      <c r="C32" s="38">
        <v>4</v>
      </c>
      <c r="D32" s="38" t="s">
        <v>151</v>
      </c>
      <c r="E32" s="38">
        <v>1</v>
      </c>
      <c r="F32" s="38">
        <v>2612</v>
      </c>
      <c r="G32" s="37" t="s">
        <v>174</v>
      </c>
      <c r="H32" s="73">
        <v>30000</v>
      </c>
      <c r="I32" s="73">
        <v>-22500</v>
      </c>
      <c r="J32" s="73">
        <v>7500</v>
      </c>
      <c r="K32" s="73">
        <v>7500</v>
      </c>
      <c r="L32" s="73">
        <v>7500</v>
      </c>
      <c r="M32" s="73">
        <v>7500</v>
      </c>
      <c r="N32" s="73">
        <v>7500</v>
      </c>
      <c r="O32" s="73">
        <v>0</v>
      </c>
    </row>
    <row r="33" spans="1:15" x14ac:dyDescent="0.2">
      <c r="A33" s="38" t="s">
        <v>146</v>
      </c>
      <c r="B33" s="38" t="s">
        <v>148</v>
      </c>
      <c r="C33" s="38">
        <v>4</v>
      </c>
      <c r="D33" s="38" t="s">
        <v>151</v>
      </c>
      <c r="E33" s="38">
        <v>1</v>
      </c>
      <c r="F33" s="38">
        <v>2711</v>
      </c>
      <c r="G33" s="37" t="s">
        <v>175</v>
      </c>
      <c r="H33" s="73">
        <v>20000</v>
      </c>
      <c r="I33" s="73">
        <v>-10000</v>
      </c>
      <c r="J33" s="73">
        <v>10000</v>
      </c>
      <c r="K33" s="73">
        <v>10000</v>
      </c>
      <c r="L33" s="73">
        <v>10000</v>
      </c>
      <c r="M33" s="73">
        <v>10000</v>
      </c>
      <c r="N33" s="73">
        <v>10000</v>
      </c>
      <c r="O33" s="73">
        <v>0</v>
      </c>
    </row>
    <row r="34" spans="1:15" x14ac:dyDescent="0.2">
      <c r="A34" s="38" t="s">
        <v>146</v>
      </c>
      <c r="B34" s="38" t="s">
        <v>148</v>
      </c>
      <c r="C34" s="38">
        <v>4</v>
      </c>
      <c r="D34" s="38" t="s">
        <v>151</v>
      </c>
      <c r="E34" s="38">
        <v>1</v>
      </c>
      <c r="F34" s="38">
        <v>2921</v>
      </c>
      <c r="G34" s="37" t="s">
        <v>176</v>
      </c>
      <c r="H34" s="73">
        <v>10000</v>
      </c>
      <c r="I34" s="73">
        <v>-9500</v>
      </c>
      <c r="J34" s="73">
        <v>500</v>
      </c>
      <c r="K34" s="73">
        <v>500</v>
      </c>
      <c r="L34" s="73">
        <v>500</v>
      </c>
      <c r="M34" s="73">
        <v>500</v>
      </c>
      <c r="N34" s="73">
        <v>500</v>
      </c>
      <c r="O34" s="73">
        <v>0</v>
      </c>
    </row>
    <row r="35" spans="1:15" x14ac:dyDescent="0.2">
      <c r="A35" s="38" t="s">
        <v>146</v>
      </c>
      <c r="B35" s="38" t="s">
        <v>148</v>
      </c>
      <c r="C35" s="38">
        <v>4</v>
      </c>
      <c r="D35" s="38" t="s">
        <v>151</v>
      </c>
      <c r="E35" s="38">
        <v>1</v>
      </c>
      <c r="F35" s="38">
        <v>2941</v>
      </c>
      <c r="G35" s="37" t="s">
        <v>177</v>
      </c>
      <c r="H35" s="73">
        <v>5000</v>
      </c>
      <c r="I35" s="73">
        <v>-5000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</row>
    <row r="36" spans="1:15" x14ac:dyDescent="0.2">
      <c r="A36" s="38" t="s">
        <v>146</v>
      </c>
      <c r="B36" s="38" t="s">
        <v>148</v>
      </c>
      <c r="C36" s="38">
        <v>4</v>
      </c>
      <c r="D36" s="38" t="s">
        <v>151</v>
      </c>
      <c r="E36" s="38">
        <v>1</v>
      </c>
      <c r="F36" s="38">
        <v>3111</v>
      </c>
      <c r="G36" s="37" t="s">
        <v>178</v>
      </c>
      <c r="H36" s="73">
        <v>22500</v>
      </c>
      <c r="I36" s="73">
        <v>-20751</v>
      </c>
      <c r="J36" s="73">
        <v>1749</v>
      </c>
      <c r="K36" s="73">
        <v>1749</v>
      </c>
      <c r="L36" s="73">
        <v>1749</v>
      </c>
      <c r="M36" s="73">
        <v>1749</v>
      </c>
      <c r="N36" s="73">
        <v>1749</v>
      </c>
      <c r="O36" s="73">
        <v>0</v>
      </c>
    </row>
    <row r="37" spans="1:15" x14ac:dyDescent="0.2">
      <c r="A37" s="38" t="s">
        <v>146</v>
      </c>
      <c r="B37" s="38" t="s">
        <v>148</v>
      </c>
      <c r="C37" s="38">
        <v>4</v>
      </c>
      <c r="D37" s="38" t="s">
        <v>151</v>
      </c>
      <c r="E37" s="38">
        <v>1</v>
      </c>
      <c r="F37" s="38">
        <v>3131</v>
      </c>
      <c r="G37" s="37" t="s">
        <v>179</v>
      </c>
      <c r="H37" s="73">
        <v>4500</v>
      </c>
      <c r="I37" s="73">
        <v>0</v>
      </c>
      <c r="J37" s="73">
        <v>4500</v>
      </c>
      <c r="K37" s="73">
        <v>1442</v>
      </c>
      <c r="L37" s="73">
        <v>1442</v>
      </c>
      <c r="M37" s="73">
        <v>1442</v>
      </c>
      <c r="N37" s="73">
        <v>1442</v>
      </c>
      <c r="O37" s="73">
        <v>3058</v>
      </c>
    </row>
    <row r="38" spans="1:15" x14ac:dyDescent="0.2">
      <c r="A38" s="38" t="s">
        <v>146</v>
      </c>
      <c r="B38" s="38" t="s">
        <v>148</v>
      </c>
      <c r="C38" s="38">
        <v>4</v>
      </c>
      <c r="D38" s="38" t="s">
        <v>151</v>
      </c>
      <c r="E38" s="38">
        <v>1</v>
      </c>
      <c r="F38" s="38">
        <v>3141</v>
      </c>
      <c r="G38" s="37" t="s">
        <v>180</v>
      </c>
      <c r="H38" s="73">
        <v>22500</v>
      </c>
      <c r="I38" s="73">
        <v>-15920.06</v>
      </c>
      <c r="J38" s="73">
        <v>6579.94</v>
      </c>
      <c r="K38" s="73">
        <v>6579.94</v>
      </c>
      <c r="L38" s="73">
        <v>6579.94</v>
      </c>
      <c r="M38" s="73">
        <v>6579.94</v>
      </c>
      <c r="N38" s="73">
        <v>6579.94</v>
      </c>
      <c r="O38" s="73">
        <v>0</v>
      </c>
    </row>
    <row r="39" spans="1:15" x14ac:dyDescent="0.2">
      <c r="A39" s="38" t="s">
        <v>146</v>
      </c>
      <c r="B39" s="38" t="s">
        <v>148</v>
      </c>
      <c r="C39" s="38">
        <v>4</v>
      </c>
      <c r="D39" s="38" t="s">
        <v>151</v>
      </c>
      <c r="E39" s="38">
        <v>1</v>
      </c>
      <c r="F39" s="38">
        <v>3151</v>
      </c>
      <c r="G39" s="37" t="s">
        <v>181</v>
      </c>
      <c r="H39" s="73">
        <v>4200</v>
      </c>
      <c r="I39" s="73">
        <v>-4200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</row>
    <row r="40" spans="1:15" x14ac:dyDescent="0.2">
      <c r="A40" s="38" t="s">
        <v>146</v>
      </c>
      <c r="B40" s="38" t="s">
        <v>148</v>
      </c>
      <c r="C40" s="38">
        <v>4</v>
      </c>
      <c r="D40" s="38" t="s">
        <v>151</v>
      </c>
      <c r="E40" s="38">
        <v>1</v>
      </c>
      <c r="F40" s="38">
        <v>3291</v>
      </c>
      <c r="G40" s="37" t="s">
        <v>182</v>
      </c>
      <c r="H40" s="73">
        <v>18000</v>
      </c>
      <c r="I40" s="73">
        <v>-18000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</row>
    <row r="41" spans="1:15" x14ac:dyDescent="0.2">
      <c r="A41" s="38" t="s">
        <v>146</v>
      </c>
      <c r="B41" s="38" t="s">
        <v>148</v>
      </c>
      <c r="C41" s="38">
        <v>4</v>
      </c>
      <c r="D41" s="38" t="s">
        <v>151</v>
      </c>
      <c r="E41" s="38">
        <v>1</v>
      </c>
      <c r="F41" s="38">
        <v>3311</v>
      </c>
      <c r="G41" s="37" t="s">
        <v>183</v>
      </c>
      <c r="H41" s="73">
        <v>56000</v>
      </c>
      <c r="I41" s="73">
        <v>-55652</v>
      </c>
      <c r="J41" s="73">
        <v>348</v>
      </c>
      <c r="K41" s="73">
        <v>348</v>
      </c>
      <c r="L41" s="73">
        <v>348</v>
      </c>
      <c r="M41" s="73">
        <v>348</v>
      </c>
      <c r="N41" s="73">
        <v>348</v>
      </c>
      <c r="O41" s="73">
        <v>0</v>
      </c>
    </row>
    <row r="42" spans="1:15" x14ac:dyDescent="0.2">
      <c r="A42" s="38" t="s">
        <v>146</v>
      </c>
      <c r="B42" s="38" t="s">
        <v>148</v>
      </c>
      <c r="C42" s="38">
        <v>4</v>
      </c>
      <c r="D42" s="38" t="s">
        <v>151</v>
      </c>
      <c r="E42" s="38">
        <v>1</v>
      </c>
      <c r="F42" s="38">
        <v>3331</v>
      </c>
      <c r="G42" s="37" t="s">
        <v>184</v>
      </c>
      <c r="H42" s="73">
        <v>50000</v>
      </c>
      <c r="I42" s="73">
        <v>-50000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</row>
    <row r="43" spans="1:15" x14ac:dyDescent="0.2">
      <c r="A43" s="38" t="s">
        <v>146</v>
      </c>
      <c r="B43" s="38" t="s">
        <v>148</v>
      </c>
      <c r="C43" s="38">
        <v>4</v>
      </c>
      <c r="D43" s="38" t="s">
        <v>151</v>
      </c>
      <c r="E43" s="38">
        <v>1</v>
      </c>
      <c r="F43" s="38">
        <v>3332</v>
      </c>
      <c r="G43" s="37" t="s">
        <v>185</v>
      </c>
      <c r="H43" s="73">
        <v>14000</v>
      </c>
      <c r="I43" s="73">
        <v>-13200</v>
      </c>
      <c r="J43" s="73">
        <v>800</v>
      </c>
      <c r="K43" s="73">
        <v>800</v>
      </c>
      <c r="L43" s="73">
        <v>800</v>
      </c>
      <c r="M43" s="73">
        <v>800</v>
      </c>
      <c r="N43" s="73">
        <v>800</v>
      </c>
      <c r="O43" s="73">
        <v>0</v>
      </c>
    </row>
    <row r="44" spans="1:15" x14ac:dyDescent="0.2">
      <c r="A44" s="38" t="s">
        <v>146</v>
      </c>
      <c r="B44" s="38" t="s">
        <v>148</v>
      </c>
      <c r="C44" s="38">
        <v>4</v>
      </c>
      <c r="D44" s="38" t="s">
        <v>151</v>
      </c>
      <c r="E44" s="38">
        <v>1</v>
      </c>
      <c r="F44" s="38">
        <v>3341</v>
      </c>
      <c r="G44" s="37" t="s">
        <v>186</v>
      </c>
      <c r="H44" s="73">
        <v>5000</v>
      </c>
      <c r="I44" s="73">
        <v>-5000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</row>
    <row r="45" spans="1:15" x14ac:dyDescent="0.2">
      <c r="A45" s="38" t="s">
        <v>146</v>
      </c>
      <c r="B45" s="38" t="s">
        <v>148</v>
      </c>
      <c r="C45" s="38">
        <v>4</v>
      </c>
      <c r="D45" s="38" t="s">
        <v>151</v>
      </c>
      <c r="E45" s="38">
        <v>1</v>
      </c>
      <c r="F45" s="38">
        <v>3361</v>
      </c>
      <c r="G45" s="37" t="s">
        <v>187</v>
      </c>
      <c r="H45" s="73">
        <v>14000</v>
      </c>
      <c r="I45" s="73">
        <v>-14000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</row>
    <row r="46" spans="1:15" x14ac:dyDescent="0.2">
      <c r="A46" s="38" t="s">
        <v>146</v>
      </c>
      <c r="B46" s="38" t="s">
        <v>148</v>
      </c>
      <c r="C46" s="38">
        <v>4</v>
      </c>
      <c r="D46" s="38" t="s">
        <v>151</v>
      </c>
      <c r="E46" s="38">
        <v>1</v>
      </c>
      <c r="F46" s="38">
        <v>3391</v>
      </c>
      <c r="G46" s="37" t="s">
        <v>157</v>
      </c>
      <c r="H46" s="73">
        <v>234002.53</v>
      </c>
      <c r="I46" s="73">
        <v>-208852.53</v>
      </c>
      <c r="J46" s="73">
        <v>25150</v>
      </c>
      <c r="K46" s="73">
        <v>25150</v>
      </c>
      <c r="L46" s="73">
        <v>25150</v>
      </c>
      <c r="M46" s="73">
        <v>25150</v>
      </c>
      <c r="N46" s="73">
        <v>25150</v>
      </c>
      <c r="O46" s="73">
        <v>0</v>
      </c>
    </row>
    <row r="47" spans="1:15" x14ac:dyDescent="0.2">
      <c r="A47" s="38" t="s">
        <v>146</v>
      </c>
      <c r="B47" s="38" t="s">
        <v>148</v>
      </c>
      <c r="C47" s="38">
        <v>4</v>
      </c>
      <c r="D47" s="38" t="s">
        <v>151</v>
      </c>
      <c r="E47" s="38">
        <v>1</v>
      </c>
      <c r="F47" s="38">
        <v>3411</v>
      </c>
      <c r="G47" s="37" t="s">
        <v>188</v>
      </c>
      <c r="H47" s="73">
        <v>10800</v>
      </c>
      <c r="I47" s="73">
        <v>-10270</v>
      </c>
      <c r="J47" s="73">
        <v>530</v>
      </c>
      <c r="K47" s="73">
        <v>530</v>
      </c>
      <c r="L47" s="73">
        <v>530</v>
      </c>
      <c r="M47" s="73">
        <v>530</v>
      </c>
      <c r="N47" s="73">
        <v>530</v>
      </c>
      <c r="O47" s="73">
        <v>0</v>
      </c>
    </row>
    <row r="48" spans="1:15" x14ac:dyDescent="0.2">
      <c r="A48" s="38" t="s">
        <v>146</v>
      </c>
      <c r="B48" s="38" t="s">
        <v>148</v>
      </c>
      <c r="C48" s="38">
        <v>4</v>
      </c>
      <c r="D48" s="38" t="s">
        <v>151</v>
      </c>
      <c r="E48" s="38">
        <v>1</v>
      </c>
      <c r="F48" s="38">
        <v>3451</v>
      </c>
      <c r="G48" s="37" t="s">
        <v>189</v>
      </c>
      <c r="H48" s="73">
        <v>120000</v>
      </c>
      <c r="I48" s="73">
        <v>-110592</v>
      </c>
      <c r="J48" s="73">
        <v>9408</v>
      </c>
      <c r="K48" s="73">
        <v>9408</v>
      </c>
      <c r="L48" s="73">
        <v>9408</v>
      </c>
      <c r="M48" s="73">
        <v>9408</v>
      </c>
      <c r="N48" s="73">
        <v>9408</v>
      </c>
      <c r="O48" s="73">
        <v>0</v>
      </c>
    </row>
    <row r="49" spans="1:15" x14ac:dyDescent="0.2">
      <c r="A49" s="38" t="s">
        <v>146</v>
      </c>
      <c r="B49" s="38" t="s">
        <v>148</v>
      </c>
      <c r="C49" s="38">
        <v>4</v>
      </c>
      <c r="D49" s="38" t="s">
        <v>151</v>
      </c>
      <c r="E49" s="38">
        <v>1</v>
      </c>
      <c r="F49" s="38">
        <v>3511</v>
      </c>
      <c r="G49" s="37" t="s">
        <v>190</v>
      </c>
      <c r="H49" s="73">
        <v>22724.52</v>
      </c>
      <c r="I49" s="73">
        <v>-22724.52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</row>
    <row r="50" spans="1:15" x14ac:dyDescent="0.2">
      <c r="A50" s="38" t="s">
        <v>146</v>
      </c>
      <c r="B50" s="38" t="s">
        <v>148</v>
      </c>
      <c r="C50" s="38">
        <v>4</v>
      </c>
      <c r="D50" s="38" t="s">
        <v>151</v>
      </c>
      <c r="E50" s="38">
        <v>1</v>
      </c>
      <c r="F50" s="38">
        <v>3531</v>
      </c>
      <c r="G50" s="37" t="s">
        <v>191</v>
      </c>
      <c r="H50" s="73">
        <v>21000</v>
      </c>
      <c r="I50" s="73">
        <v>-21000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</row>
    <row r="51" spans="1:15" x14ac:dyDescent="0.2">
      <c r="A51" s="38" t="s">
        <v>146</v>
      </c>
      <c r="B51" s="38" t="s">
        <v>148</v>
      </c>
      <c r="C51" s="38">
        <v>4</v>
      </c>
      <c r="D51" s="38" t="s">
        <v>151</v>
      </c>
      <c r="E51" s="38">
        <v>1</v>
      </c>
      <c r="F51" s="38">
        <v>3551</v>
      </c>
      <c r="G51" s="37" t="s">
        <v>158</v>
      </c>
      <c r="H51" s="73">
        <v>10000</v>
      </c>
      <c r="I51" s="73">
        <v>-8430</v>
      </c>
      <c r="J51" s="73">
        <v>1570</v>
      </c>
      <c r="K51" s="73">
        <v>1570</v>
      </c>
      <c r="L51" s="73">
        <v>1570</v>
      </c>
      <c r="M51" s="73">
        <v>1570</v>
      </c>
      <c r="N51" s="73">
        <v>1570</v>
      </c>
      <c r="O51" s="73">
        <v>0</v>
      </c>
    </row>
    <row r="52" spans="1:15" x14ac:dyDescent="0.2">
      <c r="A52" s="38" t="s">
        <v>146</v>
      </c>
      <c r="B52" s="38" t="s">
        <v>148</v>
      </c>
      <c r="C52" s="38">
        <v>4</v>
      </c>
      <c r="D52" s="38" t="s">
        <v>151</v>
      </c>
      <c r="E52" s="38">
        <v>1</v>
      </c>
      <c r="F52" s="38">
        <v>3614</v>
      </c>
      <c r="G52" s="37" t="s">
        <v>192</v>
      </c>
      <c r="H52" s="73">
        <v>50000</v>
      </c>
      <c r="I52" s="73">
        <v>-35000</v>
      </c>
      <c r="J52" s="73">
        <v>15000</v>
      </c>
      <c r="K52" s="73">
        <v>12446.62</v>
      </c>
      <c r="L52" s="73">
        <v>12446.62</v>
      </c>
      <c r="M52" s="73">
        <v>12446.62</v>
      </c>
      <c r="N52" s="73">
        <v>12446.62</v>
      </c>
      <c r="O52" s="73">
        <v>2553.38</v>
      </c>
    </row>
    <row r="53" spans="1:15" x14ac:dyDescent="0.2">
      <c r="A53" s="38" t="s">
        <v>146</v>
      </c>
      <c r="B53" s="38" t="s">
        <v>148</v>
      </c>
      <c r="C53" s="38">
        <v>4</v>
      </c>
      <c r="D53" s="38" t="s">
        <v>151</v>
      </c>
      <c r="E53" s="38">
        <v>1</v>
      </c>
      <c r="F53" s="38">
        <v>3751</v>
      </c>
      <c r="G53" s="37" t="s">
        <v>159</v>
      </c>
      <c r="H53" s="73">
        <v>10000</v>
      </c>
      <c r="I53" s="73">
        <v>-9400</v>
      </c>
      <c r="J53" s="73">
        <v>600</v>
      </c>
      <c r="K53" s="73">
        <v>168</v>
      </c>
      <c r="L53" s="73">
        <v>168</v>
      </c>
      <c r="M53" s="73">
        <v>168</v>
      </c>
      <c r="N53" s="73">
        <v>168</v>
      </c>
      <c r="O53" s="73">
        <v>432</v>
      </c>
    </row>
    <row r="54" spans="1:15" x14ac:dyDescent="0.2">
      <c r="A54" s="38" t="s">
        <v>146</v>
      </c>
      <c r="B54" s="38" t="s">
        <v>148</v>
      </c>
      <c r="C54" s="38">
        <v>4</v>
      </c>
      <c r="D54" s="38" t="s">
        <v>151</v>
      </c>
      <c r="E54" s="38">
        <v>1</v>
      </c>
      <c r="F54" s="38">
        <v>3821</v>
      </c>
      <c r="G54" s="37" t="s">
        <v>160</v>
      </c>
      <c r="H54" s="73">
        <v>30000</v>
      </c>
      <c r="I54" s="73">
        <v>-27000</v>
      </c>
      <c r="J54" s="73">
        <v>3000</v>
      </c>
      <c r="K54" s="73">
        <v>1000</v>
      </c>
      <c r="L54" s="73">
        <v>1000</v>
      </c>
      <c r="M54" s="73">
        <v>1000</v>
      </c>
      <c r="N54" s="73">
        <v>1000</v>
      </c>
      <c r="O54" s="73">
        <v>2000</v>
      </c>
    </row>
    <row r="55" spans="1:15" x14ac:dyDescent="0.2">
      <c r="A55" s="38" t="s">
        <v>146</v>
      </c>
      <c r="B55" s="38" t="s">
        <v>148</v>
      </c>
      <c r="C55" s="38">
        <v>4</v>
      </c>
      <c r="D55" s="38" t="s">
        <v>151</v>
      </c>
      <c r="E55" s="38">
        <v>1</v>
      </c>
      <c r="F55" s="38">
        <v>3831</v>
      </c>
      <c r="G55" s="37" t="s">
        <v>193</v>
      </c>
      <c r="H55" s="73">
        <v>15000</v>
      </c>
      <c r="I55" s="73">
        <v>-15000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</row>
    <row r="56" spans="1:15" x14ac:dyDescent="0.2">
      <c r="A56" s="38" t="s">
        <v>146</v>
      </c>
      <c r="B56" s="38" t="s">
        <v>148</v>
      </c>
      <c r="C56" s="38">
        <v>4</v>
      </c>
      <c r="D56" s="38" t="s">
        <v>151</v>
      </c>
      <c r="E56" s="38">
        <v>1</v>
      </c>
      <c r="F56" s="38">
        <v>3852</v>
      </c>
      <c r="G56" s="37" t="s">
        <v>194</v>
      </c>
      <c r="H56" s="73">
        <v>20000</v>
      </c>
      <c r="I56" s="73">
        <v>-20000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</row>
    <row r="57" spans="1:15" x14ac:dyDescent="0.2">
      <c r="A57" s="38" t="s">
        <v>146</v>
      </c>
      <c r="B57" s="38" t="s">
        <v>148</v>
      </c>
      <c r="C57" s="38">
        <v>4</v>
      </c>
      <c r="D57" s="38" t="s">
        <v>151</v>
      </c>
      <c r="E57" s="38">
        <v>1</v>
      </c>
      <c r="F57" s="38">
        <v>3853</v>
      </c>
      <c r="G57" s="37" t="s">
        <v>195</v>
      </c>
      <c r="H57" s="73">
        <v>12000</v>
      </c>
      <c r="I57" s="73">
        <v>-12000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</row>
    <row r="58" spans="1:15" x14ac:dyDescent="0.2">
      <c r="A58" s="38" t="s">
        <v>146</v>
      </c>
      <c r="B58" s="38" t="s">
        <v>148</v>
      </c>
      <c r="C58" s="38">
        <v>4</v>
      </c>
      <c r="D58" s="38" t="s">
        <v>151</v>
      </c>
      <c r="E58" s="38">
        <v>1</v>
      </c>
      <c r="F58" s="38">
        <v>3911</v>
      </c>
      <c r="G58" s="37" t="s">
        <v>196</v>
      </c>
      <c r="H58" s="73">
        <v>30000</v>
      </c>
      <c r="I58" s="73">
        <v>-30000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</row>
    <row r="59" spans="1:15" x14ac:dyDescent="0.2">
      <c r="A59" s="38" t="s">
        <v>146</v>
      </c>
      <c r="B59" s="38" t="s">
        <v>148</v>
      </c>
      <c r="C59" s="38">
        <v>4</v>
      </c>
      <c r="D59" s="38" t="s">
        <v>151</v>
      </c>
      <c r="E59" s="38">
        <v>1</v>
      </c>
      <c r="F59" s="38">
        <v>3921</v>
      </c>
      <c r="G59" s="37" t="s">
        <v>197</v>
      </c>
      <c r="H59" s="73">
        <v>32284.07</v>
      </c>
      <c r="I59" s="73">
        <v>-32284.07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</row>
    <row r="60" spans="1:15" x14ac:dyDescent="0.2">
      <c r="A60" s="38" t="s">
        <v>146</v>
      </c>
      <c r="B60" s="38" t="s">
        <v>148</v>
      </c>
      <c r="C60" s="38">
        <v>4</v>
      </c>
      <c r="D60" s="38" t="s">
        <v>151</v>
      </c>
      <c r="E60" s="38">
        <v>1</v>
      </c>
      <c r="F60" s="38">
        <v>3951</v>
      </c>
      <c r="G60" s="37" t="s">
        <v>198</v>
      </c>
      <c r="H60" s="73">
        <v>5400</v>
      </c>
      <c r="I60" s="73">
        <v>-5400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</row>
    <row r="61" spans="1:15" x14ac:dyDescent="0.2">
      <c r="A61" s="38" t="s">
        <v>146</v>
      </c>
      <c r="B61" s="38" t="s">
        <v>148</v>
      </c>
      <c r="C61" s="38">
        <v>4</v>
      </c>
      <c r="D61" s="38" t="s">
        <v>151</v>
      </c>
      <c r="E61" s="38">
        <v>1</v>
      </c>
      <c r="F61" s="38">
        <v>3981</v>
      </c>
      <c r="G61" s="37" t="s">
        <v>199</v>
      </c>
      <c r="H61" s="73">
        <v>42579</v>
      </c>
      <c r="I61" s="73">
        <v>-28850</v>
      </c>
      <c r="J61" s="73">
        <v>13729</v>
      </c>
      <c r="K61" s="73">
        <v>13729</v>
      </c>
      <c r="L61" s="73">
        <v>13729</v>
      </c>
      <c r="M61" s="73">
        <v>13729</v>
      </c>
      <c r="N61" s="73">
        <v>13729</v>
      </c>
      <c r="O61" s="73">
        <v>0</v>
      </c>
    </row>
    <row r="62" spans="1:15" x14ac:dyDescent="0.2">
      <c r="A62" s="38" t="s">
        <v>146</v>
      </c>
      <c r="B62" s="38" t="s">
        <v>148</v>
      </c>
      <c r="C62" s="38">
        <v>4</v>
      </c>
      <c r="D62" s="38" t="s">
        <v>151</v>
      </c>
      <c r="E62" s="38">
        <v>1</v>
      </c>
      <c r="F62" s="38">
        <v>7991</v>
      </c>
      <c r="G62" s="37" t="s">
        <v>154</v>
      </c>
      <c r="H62" s="73">
        <v>1383600.75</v>
      </c>
      <c r="I62" s="73">
        <v>-1273302.5</v>
      </c>
      <c r="J62" s="73">
        <v>110298.25</v>
      </c>
      <c r="K62" s="73">
        <v>0</v>
      </c>
      <c r="L62" s="73">
        <v>0</v>
      </c>
      <c r="M62" s="73">
        <v>0</v>
      </c>
      <c r="N62" s="73">
        <v>0</v>
      </c>
      <c r="O62" s="73">
        <v>110298.25</v>
      </c>
    </row>
    <row r="63" spans="1:15" x14ac:dyDescent="0.2">
      <c r="A63" s="38" t="s">
        <v>146</v>
      </c>
      <c r="B63" s="38" t="s">
        <v>148</v>
      </c>
      <c r="C63" s="38">
        <v>4</v>
      </c>
      <c r="D63" s="38" t="s">
        <v>151</v>
      </c>
      <c r="E63" s="38">
        <v>2</v>
      </c>
      <c r="G63" s="37" t="s">
        <v>200</v>
      </c>
      <c r="H63" s="73">
        <v>235000</v>
      </c>
      <c r="I63" s="73">
        <v>-235000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</row>
    <row r="64" spans="1:15" x14ac:dyDescent="0.2">
      <c r="A64" s="38" t="s">
        <v>146</v>
      </c>
      <c r="B64" s="38" t="s">
        <v>148</v>
      </c>
      <c r="C64" s="38">
        <v>4</v>
      </c>
      <c r="D64" s="38" t="s">
        <v>151</v>
      </c>
      <c r="E64" s="38">
        <v>2</v>
      </c>
      <c r="F64" s="38">
        <v>5111</v>
      </c>
      <c r="G64" s="37" t="s">
        <v>201</v>
      </c>
      <c r="H64" s="73">
        <v>80000</v>
      </c>
      <c r="I64" s="73">
        <v>-80000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</row>
    <row r="65" spans="1:15" x14ac:dyDescent="0.2">
      <c r="A65" s="38" t="s">
        <v>146</v>
      </c>
      <c r="B65" s="38" t="s">
        <v>148</v>
      </c>
      <c r="C65" s="38">
        <v>4</v>
      </c>
      <c r="D65" s="38" t="s">
        <v>151</v>
      </c>
      <c r="E65" s="38">
        <v>2</v>
      </c>
      <c r="F65" s="38">
        <v>5151</v>
      </c>
      <c r="G65" s="37" t="s">
        <v>202</v>
      </c>
      <c r="H65" s="73">
        <v>30000</v>
      </c>
      <c r="I65" s="73">
        <v>-30000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</row>
    <row r="66" spans="1:15" x14ac:dyDescent="0.2">
      <c r="A66" s="38" t="s">
        <v>146</v>
      </c>
      <c r="B66" s="38" t="s">
        <v>148</v>
      </c>
      <c r="C66" s="38">
        <v>4</v>
      </c>
      <c r="D66" s="38" t="s">
        <v>151</v>
      </c>
      <c r="E66" s="38">
        <v>2</v>
      </c>
      <c r="F66" s="38">
        <v>5191</v>
      </c>
      <c r="G66" s="37" t="s">
        <v>203</v>
      </c>
      <c r="H66" s="73">
        <v>120000</v>
      </c>
      <c r="I66" s="73">
        <v>-120000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</row>
    <row r="67" spans="1:15" x14ac:dyDescent="0.2">
      <c r="A67" s="38" t="s">
        <v>146</v>
      </c>
      <c r="B67" s="38" t="s">
        <v>148</v>
      </c>
      <c r="C67" s="38">
        <v>4</v>
      </c>
      <c r="D67" s="38" t="s">
        <v>151</v>
      </c>
      <c r="E67" s="38">
        <v>2</v>
      </c>
      <c r="F67" s="38">
        <v>5911</v>
      </c>
      <c r="G67" s="37" t="s">
        <v>204</v>
      </c>
      <c r="H67" s="73">
        <v>5000</v>
      </c>
      <c r="I67" s="73">
        <v>-5000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</row>
    <row r="68" spans="1:15" x14ac:dyDescent="0.2">
      <c r="A68" s="38" t="s">
        <v>146</v>
      </c>
      <c r="B68" s="38" t="s">
        <v>148</v>
      </c>
      <c r="C68" s="38">
        <v>4</v>
      </c>
      <c r="D68" s="38" t="s">
        <v>151</v>
      </c>
      <c r="E68" s="38">
        <v>1</v>
      </c>
      <c r="G68" s="37" t="s">
        <v>153</v>
      </c>
      <c r="H68" s="73">
        <v>3997212.68</v>
      </c>
      <c r="I68" s="73">
        <v>789875.83</v>
      </c>
      <c r="J68" s="73">
        <v>4787088.51</v>
      </c>
      <c r="K68" s="73">
        <v>1549773.66</v>
      </c>
      <c r="L68" s="73">
        <v>1550268.66</v>
      </c>
      <c r="M68" s="73">
        <v>1550268.66</v>
      </c>
      <c r="N68" s="73">
        <v>1543936.96</v>
      </c>
      <c r="O68" s="73">
        <v>3236819.85</v>
      </c>
    </row>
    <row r="69" spans="1:15" x14ac:dyDescent="0.2">
      <c r="A69" s="38" t="s">
        <v>146</v>
      </c>
      <c r="B69" s="38" t="s">
        <v>148</v>
      </c>
      <c r="C69" s="38">
        <v>4</v>
      </c>
      <c r="D69" s="38" t="s">
        <v>151</v>
      </c>
      <c r="E69" s="38">
        <v>1</v>
      </c>
      <c r="F69" s="38">
        <v>1131</v>
      </c>
      <c r="G69" s="37" t="s">
        <v>161</v>
      </c>
      <c r="H69" s="73">
        <v>348594.9</v>
      </c>
      <c r="I69" s="73">
        <v>435743.55</v>
      </c>
      <c r="J69" s="73">
        <v>784338.45</v>
      </c>
      <c r="K69" s="73">
        <v>784337.27</v>
      </c>
      <c r="L69" s="73">
        <v>784337.27</v>
      </c>
      <c r="M69" s="73">
        <v>784337.27</v>
      </c>
      <c r="N69" s="73">
        <v>784337.27</v>
      </c>
      <c r="O69" s="73">
        <v>1.18</v>
      </c>
    </row>
    <row r="70" spans="1:15" x14ac:dyDescent="0.2">
      <c r="A70" s="38" t="s">
        <v>146</v>
      </c>
      <c r="B70" s="38" t="s">
        <v>148</v>
      </c>
      <c r="C70" s="38">
        <v>4</v>
      </c>
      <c r="D70" s="38" t="s">
        <v>151</v>
      </c>
      <c r="E70" s="38">
        <v>1</v>
      </c>
      <c r="F70" s="38">
        <v>1522</v>
      </c>
      <c r="G70" s="37" t="s">
        <v>162</v>
      </c>
      <c r="H70" s="73">
        <v>100000</v>
      </c>
      <c r="I70" s="73">
        <v>89000</v>
      </c>
      <c r="J70" s="73">
        <v>189000</v>
      </c>
      <c r="K70" s="73">
        <v>0</v>
      </c>
      <c r="L70" s="73">
        <v>0</v>
      </c>
      <c r="M70" s="73">
        <v>0</v>
      </c>
      <c r="N70" s="73">
        <v>0</v>
      </c>
      <c r="O70" s="73">
        <v>189000</v>
      </c>
    </row>
    <row r="71" spans="1:15" x14ac:dyDescent="0.2">
      <c r="A71" s="38" t="s">
        <v>146</v>
      </c>
      <c r="B71" s="38" t="s">
        <v>148</v>
      </c>
      <c r="C71" s="38">
        <v>4</v>
      </c>
      <c r="D71" s="38" t="s">
        <v>151</v>
      </c>
      <c r="E71" s="38">
        <v>1</v>
      </c>
      <c r="F71" s="38">
        <v>1551</v>
      </c>
      <c r="G71" s="37" t="s">
        <v>163</v>
      </c>
      <c r="H71" s="73">
        <v>0</v>
      </c>
      <c r="I71" s="73">
        <v>20000</v>
      </c>
      <c r="J71" s="73">
        <v>20000</v>
      </c>
      <c r="K71" s="73">
        <v>0</v>
      </c>
      <c r="L71" s="73">
        <v>0</v>
      </c>
      <c r="M71" s="73">
        <v>0</v>
      </c>
      <c r="N71" s="73">
        <v>0</v>
      </c>
      <c r="O71" s="73">
        <v>20000</v>
      </c>
    </row>
    <row r="72" spans="1:15" x14ac:dyDescent="0.2">
      <c r="A72" s="38" t="s">
        <v>146</v>
      </c>
      <c r="B72" s="38" t="s">
        <v>148</v>
      </c>
      <c r="C72" s="38">
        <v>4</v>
      </c>
      <c r="D72" s="38" t="s">
        <v>151</v>
      </c>
      <c r="E72" s="38">
        <v>1</v>
      </c>
      <c r="F72" s="38">
        <v>1592</v>
      </c>
      <c r="G72" s="37" t="s">
        <v>164</v>
      </c>
      <c r="H72" s="73">
        <v>10000</v>
      </c>
      <c r="I72" s="73">
        <v>12500</v>
      </c>
      <c r="J72" s="73">
        <v>22500</v>
      </c>
      <c r="K72" s="73">
        <v>22500</v>
      </c>
      <c r="L72" s="73">
        <v>22500</v>
      </c>
      <c r="M72" s="73">
        <v>22500</v>
      </c>
      <c r="N72" s="73">
        <v>22500</v>
      </c>
      <c r="O72" s="73">
        <v>0</v>
      </c>
    </row>
    <row r="73" spans="1:15" x14ac:dyDescent="0.2">
      <c r="A73" s="38" t="s">
        <v>146</v>
      </c>
      <c r="B73" s="38" t="s">
        <v>148</v>
      </c>
      <c r="C73" s="38">
        <v>4</v>
      </c>
      <c r="D73" s="38" t="s">
        <v>151</v>
      </c>
      <c r="E73" s="38">
        <v>1</v>
      </c>
      <c r="F73" s="38">
        <v>2111</v>
      </c>
      <c r="G73" s="37" t="s">
        <v>165</v>
      </c>
      <c r="H73" s="73">
        <v>0</v>
      </c>
      <c r="I73" s="73">
        <v>10000</v>
      </c>
      <c r="J73" s="73">
        <v>10000</v>
      </c>
      <c r="K73" s="73">
        <v>3444.6</v>
      </c>
      <c r="L73" s="73">
        <v>3444.6</v>
      </c>
      <c r="M73" s="73">
        <v>3444.6</v>
      </c>
      <c r="N73" s="73">
        <v>3444.6</v>
      </c>
      <c r="O73" s="73">
        <v>6555.4</v>
      </c>
    </row>
    <row r="74" spans="1:15" x14ac:dyDescent="0.2">
      <c r="A74" s="38" t="s">
        <v>146</v>
      </c>
      <c r="B74" s="38" t="s">
        <v>148</v>
      </c>
      <c r="C74" s="38">
        <v>4</v>
      </c>
      <c r="D74" s="38" t="s">
        <v>151</v>
      </c>
      <c r="E74" s="38">
        <v>1</v>
      </c>
      <c r="F74" s="38">
        <v>2112</v>
      </c>
      <c r="G74" s="37" t="s">
        <v>166</v>
      </c>
      <c r="H74" s="73">
        <v>0</v>
      </c>
      <c r="I74" s="73">
        <v>5000</v>
      </c>
      <c r="J74" s="73">
        <v>5000</v>
      </c>
      <c r="K74" s="73">
        <v>3933</v>
      </c>
      <c r="L74" s="73">
        <v>3637</v>
      </c>
      <c r="M74" s="73">
        <v>3637</v>
      </c>
      <c r="N74" s="73">
        <v>3637</v>
      </c>
      <c r="O74" s="73">
        <v>1363</v>
      </c>
    </row>
    <row r="75" spans="1:15" x14ac:dyDescent="0.2">
      <c r="A75" s="38" t="s">
        <v>146</v>
      </c>
      <c r="B75" s="38" t="s">
        <v>148</v>
      </c>
      <c r="C75" s="38">
        <v>4</v>
      </c>
      <c r="D75" s="38" t="s">
        <v>151</v>
      </c>
      <c r="E75" s="38">
        <v>1</v>
      </c>
      <c r="F75" s="38">
        <v>2121</v>
      </c>
      <c r="G75" s="37" t="s">
        <v>167</v>
      </c>
      <c r="H75" s="73">
        <v>2000</v>
      </c>
      <c r="I75" s="73">
        <v>4000</v>
      </c>
      <c r="J75" s="73">
        <v>6000</v>
      </c>
      <c r="K75" s="73">
        <v>285.36</v>
      </c>
      <c r="L75" s="73">
        <v>285.36</v>
      </c>
      <c r="M75" s="73">
        <v>285.36</v>
      </c>
      <c r="N75" s="73">
        <v>285.36</v>
      </c>
      <c r="O75" s="73">
        <v>5714.64</v>
      </c>
    </row>
    <row r="76" spans="1:15" x14ac:dyDescent="0.2">
      <c r="A76" s="38" t="s">
        <v>146</v>
      </c>
      <c r="B76" s="38" t="s">
        <v>148</v>
      </c>
      <c r="C76" s="38">
        <v>4</v>
      </c>
      <c r="D76" s="38" t="s">
        <v>151</v>
      </c>
      <c r="E76" s="38">
        <v>1</v>
      </c>
      <c r="F76" s="38">
        <v>2141</v>
      </c>
      <c r="G76" s="37" t="s">
        <v>168</v>
      </c>
      <c r="H76" s="73">
        <v>2000</v>
      </c>
      <c r="I76" s="73">
        <v>3920</v>
      </c>
      <c r="J76" s="73">
        <v>5920</v>
      </c>
      <c r="K76" s="73">
        <v>0</v>
      </c>
      <c r="L76" s="73">
        <v>296</v>
      </c>
      <c r="M76" s="73">
        <v>296</v>
      </c>
      <c r="N76" s="73">
        <v>296</v>
      </c>
      <c r="O76" s="73">
        <v>5624</v>
      </c>
    </row>
    <row r="77" spans="1:15" x14ac:dyDescent="0.2">
      <c r="A77" s="38" t="s">
        <v>146</v>
      </c>
      <c r="B77" s="38" t="s">
        <v>148</v>
      </c>
      <c r="C77" s="38">
        <v>4</v>
      </c>
      <c r="D77" s="38" t="s">
        <v>151</v>
      </c>
      <c r="E77" s="38">
        <v>1</v>
      </c>
      <c r="F77" s="38">
        <v>2142</v>
      </c>
      <c r="G77" s="37" t="s">
        <v>169</v>
      </c>
      <c r="H77" s="73">
        <v>1000</v>
      </c>
      <c r="I77" s="73">
        <v>14000</v>
      </c>
      <c r="J77" s="73">
        <v>15000</v>
      </c>
      <c r="K77" s="73">
        <v>5083.3</v>
      </c>
      <c r="L77" s="73">
        <v>5083.3</v>
      </c>
      <c r="M77" s="73">
        <v>5083.3</v>
      </c>
      <c r="N77" s="73">
        <v>5083.3</v>
      </c>
      <c r="O77" s="73">
        <v>9916.7000000000007</v>
      </c>
    </row>
    <row r="78" spans="1:15" x14ac:dyDescent="0.2">
      <c r="A78" s="38" t="s">
        <v>146</v>
      </c>
      <c r="B78" s="38" t="s">
        <v>148</v>
      </c>
      <c r="C78" s="38">
        <v>4</v>
      </c>
      <c r="D78" s="38" t="s">
        <v>151</v>
      </c>
      <c r="E78" s="38">
        <v>1</v>
      </c>
      <c r="F78" s="38">
        <v>2161</v>
      </c>
      <c r="G78" s="37" t="s">
        <v>170</v>
      </c>
      <c r="H78" s="73">
        <v>1000</v>
      </c>
      <c r="I78" s="73">
        <v>9000</v>
      </c>
      <c r="J78" s="73">
        <v>10000</v>
      </c>
      <c r="K78" s="73">
        <v>7790.29</v>
      </c>
      <c r="L78" s="73">
        <v>7790.29</v>
      </c>
      <c r="M78" s="73">
        <v>7790.29</v>
      </c>
      <c r="N78" s="73">
        <v>7790.29</v>
      </c>
      <c r="O78" s="73">
        <v>2209.71</v>
      </c>
    </row>
    <row r="79" spans="1:15" x14ac:dyDescent="0.2">
      <c r="A79" s="38" t="s">
        <v>146</v>
      </c>
      <c r="B79" s="38" t="s">
        <v>148</v>
      </c>
      <c r="C79" s="38">
        <v>4</v>
      </c>
      <c r="D79" s="38" t="s">
        <v>151</v>
      </c>
      <c r="E79" s="38">
        <v>1</v>
      </c>
      <c r="F79" s="38">
        <v>2212</v>
      </c>
      <c r="G79" s="37" t="s">
        <v>171</v>
      </c>
      <c r="H79" s="73">
        <v>0</v>
      </c>
      <c r="I79" s="73">
        <v>5500</v>
      </c>
      <c r="J79" s="73">
        <v>5500</v>
      </c>
      <c r="K79" s="73">
        <v>616.02</v>
      </c>
      <c r="L79" s="73">
        <v>616.02</v>
      </c>
      <c r="M79" s="73">
        <v>616.02</v>
      </c>
      <c r="N79" s="73">
        <v>616.02</v>
      </c>
      <c r="O79" s="73">
        <v>4883.9799999999996</v>
      </c>
    </row>
    <row r="80" spans="1:15" x14ac:dyDescent="0.2">
      <c r="A80" s="38" t="s">
        <v>146</v>
      </c>
      <c r="B80" s="38" t="s">
        <v>148</v>
      </c>
      <c r="C80" s="38">
        <v>4</v>
      </c>
      <c r="D80" s="38" t="s">
        <v>151</v>
      </c>
      <c r="E80" s="38">
        <v>1</v>
      </c>
      <c r="F80" s="38">
        <v>2231</v>
      </c>
      <c r="G80" s="37" t="s">
        <v>172</v>
      </c>
      <c r="H80" s="73">
        <v>0</v>
      </c>
      <c r="I80" s="73">
        <v>5000</v>
      </c>
      <c r="J80" s="73">
        <v>5000</v>
      </c>
      <c r="K80" s="73">
        <v>2606.08</v>
      </c>
      <c r="L80" s="73">
        <v>2606.08</v>
      </c>
      <c r="M80" s="73">
        <v>2606.08</v>
      </c>
      <c r="N80" s="73">
        <v>2606.08</v>
      </c>
      <c r="O80" s="73">
        <v>2393.92</v>
      </c>
    </row>
    <row r="81" spans="1:15" x14ac:dyDescent="0.2">
      <c r="A81" s="38" t="s">
        <v>146</v>
      </c>
      <c r="B81" s="38" t="s">
        <v>148</v>
      </c>
      <c r="C81" s="38">
        <v>4</v>
      </c>
      <c r="D81" s="38" t="s">
        <v>151</v>
      </c>
      <c r="E81" s="38">
        <v>1</v>
      </c>
      <c r="F81" s="38">
        <v>2531</v>
      </c>
      <c r="G81" s="37" t="s">
        <v>173</v>
      </c>
      <c r="H81" s="73">
        <v>30000</v>
      </c>
      <c r="I81" s="73">
        <v>180000</v>
      </c>
      <c r="J81" s="73">
        <v>210000</v>
      </c>
      <c r="K81" s="73">
        <v>123418.64</v>
      </c>
      <c r="L81" s="73">
        <v>123418.64</v>
      </c>
      <c r="M81" s="73">
        <v>123418.64</v>
      </c>
      <c r="N81" s="73">
        <v>122060.14</v>
      </c>
      <c r="O81" s="73">
        <v>86581.36</v>
      </c>
    </row>
    <row r="82" spans="1:15" x14ac:dyDescent="0.2">
      <c r="A82" s="38" t="s">
        <v>146</v>
      </c>
      <c r="B82" s="38" t="s">
        <v>148</v>
      </c>
      <c r="C82" s="38">
        <v>4</v>
      </c>
      <c r="D82" s="38" t="s">
        <v>151</v>
      </c>
      <c r="E82" s="38">
        <v>1</v>
      </c>
      <c r="F82" s="38">
        <v>2612</v>
      </c>
      <c r="G82" s="37" t="s">
        <v>174</v>
      </c>
      <c r="H82" s="73">
        <v>0</v>
      </c>
      <c r="I82" s="73">
        <v>22500</v>
      </c>
      <c r="J82" s="73">
        <v>22500</v>
      </c>
      <c r="K82" s="73">
        <v>15753.74</v>
      </c>
      <c r="L82" s="73">
        <v>15753.74</v>
      </c>
      <c r="M82" s="73">
        <v>15753.74</v>
      </c>
      <c r="N82" s="73">
        <v>15095.74</v>
      </c>
      <c r="O82" s="73">
        <v>6746.26</v>
      </c>
    </row>
    <row r="83" spans="1:15" x14ac:dyDescent="0.2">
      <c r="A83" s="38" t="s">
        <v>146</v>
      </c>
      <c r="B83" s="38" t="s">
        <v>148</v>
      </c>
      <c r="C83" s="38">
        <v>4</v>
      </c>
      <c r="D83" s="38" t="s">
        <v>151</v>
      </c>
      <c r="E83" s="38">
        <v>1</v>
      </c>
      <c r="F83" s="38">
        <v>2711</v>
      </c>
      <c r="G83" s="37" t="s">
        <v>175</v>
      </c>
      <c r="H83" s="73">
        <v>0</v>
      </c>
      <c r="I83" s="73">
        <v>11000</v>
      </c>
      <c r="J83" s="73">
        <v>11000</v>
      </c>
      <c r="K83" s="73">
        <v>10747.76</v>
      </c>
      <c r="L83" s="73">
        <v>10747.76</v>
      </c>
      <c r="M83" s="73">
        <v>10747.76</v>
      </c>
      <c r="N83" s="73">
        <v>6432.56</v>
      </c>
      <c r="O83" s="73">
        <v>252.24</v>
      </c>
    </row>
    <row r="84" spans="1:15" x14ac:dyDescent="0.2">
      <c r="A84" s="38" t="s">
        <v>146</v>
      </c>
      <c r="B84" s="38" t="s">
        <v>148</v>
      </c>
      <c r="C84" s="38">
        <v>4</v>
      </c>
      <c r="D84" s="38" t="s">
        <v>151</v>
      </c>
      <c r="E84" s="38">
        <v>1</v>
      </c>
      <c r="F84" s="38">
        <v>2921</v>
      </c>
      <c r="G84" s="37" t="s">
        <v>176</v>
      </c>
      <c r="H84" s="73">
        <v>2000</v>
      </c>
      <c r="I84" s="73">
        <v>9500</v>
      </c>
      <c r="J84" s="73">
        <v>11500</v>
      </c>
      <c r="K84" s="73">
        <v>903.91</v>
      </c>
      <c r="L84" s="73">
        <v>903.91</v>
      </c>
      <c r="M84" s="73">
        <v>903.91</v>
      </c>
      <c r="N84" s="73">
        <v>903.91</v>
      </c>
      <c r="O84" s="73">
        <v>10596.09</v>
      </c>
    </row>
    <row r="85" spans="1:15" x14ac:dyDescent="0.2">
      <c r="A85" s="38" t="s">
        <v>146</v>
      </c>
      <c r="B85" s="38" t="s">
        <v>148</v>
      </c>
      <c r="C85" s="38">
        <v>4</v>
      </c>
      <c r="D85" s="38" t="s">
        <v>151</v>
      </c>
      <c r="E85" s="38">
        <v>1</v>
      </c>
      <c r="F85" s="38">
        <v>2941</v>
      </c>
      <c r="G85" s="37" t="s">
        <v>177</v>
      </c>
      <c r="H85" s="73">
        <v>1000</v>
      </c>
      <c r="I85" s="73">
        <v>5000</v>
      </c>
      <c r="J85" s="73">
        <v>6000</v>
      </c>
      <c r="K85" s="73">
        <v>798</v>
      </c>
      <c r="L85" s="73">
        <v>798</v>
      </c>
      <c r="M85" s="73">
        <v>798</v>
      </c>
      <c r="N85" s="73">
        <v>798</v>
      </c>
      <c r="O85" s="73">
        <v>5202</v>
      </c>
    </row>
    <row r="86" spans="1:15" x14ac:dyDescent="0.2">
      <c r="A86" s="38" t="s">
        <v>146</v>
      </c>
      <c r="B86" s="38" t="s">
        <v>148</v>
      </c>
      <c r="C86" s="38">
        <v>4</v>
      </c>
      <c r="D86" s="38" t="s">
        <v>151</v>
      </c>
      <c r="E86" s="38">
        <v>1</v>
      </c>
      <c r="F86" s="38">
        <v>3111</v>
      </c>
      <c r="G86" s="37" t="s">
        <v>178</v>
      </c>
      <c r="H86" s="73">
        <v>7500</v>
      </c>
      <c r="I86" s="73">
        <v>20251</v>
      </c>
      <c r="J86" s="73">
        <v>27751</v>
      </c>
      <c r="K86" s="73">
        <v>9639</v>
      </c>
      <c r="L86" s="73">
        <v>9639</v>
      </c>
      <c r="M86" s="73">
        <v>9639</v>
      </c>
      <c r="N86" s="73">
        <v>9639</v>
      </c>
      <c r="O86" s="73">
        <v>18112</v>
      </c>
    </row>
    <row r="87" spans="1:15" x14ac:dyDescent="0.2">
      <c r="A87" s="38" t="s">
        <v>146</v>
      </c>
      <c r="B87" s="38" t="s">
        <v>148</v>
      </c>
      <c r="C87" s="38">
        <v>4</v>
      </c>
      <c r="D87" s="38" t="s">
        <v>151</v>
      </c>
      <c r="E87" s="38">
        <v>1</v>
      </c>
      <c r="F87" s="38">
        <v>3131</v>
      </c>
      <c r="G87" s="37" t="s">
        <v>179</v>
      </c>
      <c r="H87" s="73">
        <v>1500</v>
      </c>
      <c r="I87" s="73">
        <v>0</v>
      </c>
      <c r="J87" s="73">
        <v>1500</v>
      </c>
      <c r="K87" s="73">
        <v>1405.8</v>
      </c>
      <c r="L87" s="73">
        <v>132</v>
      </c>
      <c r="M87" s="73">
        <v>132</v>
      </c>
      <c r="N87" s="73">
        <v>132</v>
      </c>
      <c r="O87" s="73">
        <v>1368</v>
      </c>
    </row>
    <row r="88" spans="1:15" x14ac:dyDescent="0.2">
      <c r="A88" s="38" t="s">
        <v>146</v>
      </c>
      <c r="B88" s="38" t="s">
        <v>148</v>
      </c>
      <c r="C88" s="38">
        <v>4</v>
      </c>
      <c r="D88" s="38" t="s">
        <v>151</v>
      </c>
      <c r="E88" s="38">
        <v>1</v>
      </c>
      <c r="F88" s="38">
        <v>3141</v>
      </c>
      <c r="G88" s="37" t="s">
        <v>180</v>
      </c>
      <c r="H88" s="73">
        <v>7500</v>
      </c>
      <c r="I88" s="73">
        <v>15920.06</v>
      </c>
      <c r="J88" s="73">
        <v>23420.06</v>
      </c>
      <c r="K88" s="73">
        <v>7103.06</v>
      </c>
      <c r="L88" s="73">
        <v>7103.06</v>
      </c>
      <c r="M88" s="73">
        <v>7103.06</v>
      </c>
      <c r="N88" s="73">
        <v>7103.06</v>
      </c>
      <c r="O88" s="73">
        <v>16317</v>
      </c>
    </row>
    <row r="89" spans="1:15" x14ac:dyDescent="0.2">
      <c r="A89" s="38" t="s">
        <v>146</v>
      </c>
      <c r="B89" s="38" t="s">
        <v>148</v>
      </c>
      <c r="C89" s="38">
        <v>4</v>
      </c>
      <c r="D89" s="38" t="s">
        <v>151</v>
      </c>
      <c r="E89" s="38">
        <v>1</v>
      </c>
      <c r="F89" s="38">
        <v>3151</v>
      </c>
      <c r="G89" s="37" t="s">
        <v>181</v>
      </c>
      <c r="H89" s="73">
        <v>0</v>
      </c>
      <c r="I89" s="73">
        <v>4200</v>
      </c>
      <c r="J89" s="73">
        <v>4200</v>
      </c>
      <c r="K89" s="73">
        <v>0</v>
      </c>
      <c r="L89" s="73">
        <v>0</v>
      </c>
      <c r="M89" s="73">
        <v>0</v>
      </c>
      <c r="N89" s="73">
        <v>0</v>
      </c>
      <c r="O89" s="73">
        <v>4200</v>
      </c>
    </row>
    <row r="90" spans="1:15" x14ac:dyDescent="0.2">
      <c r="A90" s="38" t="s">
        <v>146</v>
      </c>
      <c r="B90" s="38" t="s">
        <v>148</v>
      </c>
      <c r="C90" s="38">
        <v>4</v>
      </c>
      <c r="D90" s="38" t="s">
        <v>151</v>
      </c>
      <c r="E90" s="38">
        <v>1</v>
      </c>
      <c r="F90" s="38">
        <v>3231</v>
      </c>
      <c r="G90" s="37" t="s">
        <v>205</v>
      </c>
      <c r="H90" s="73">
        <v>0</v>
      </c>
      <c r="I90" s="73">
        <v>27500</v>
      </c>
      <c r="J90" s="73">
        <v>27500</v>
      </c>
      <c r="K90" s="73">
        <v>3622.68</v>
      </c>
      <c r="L90" s="73">
        <v>3622.68</v>
      </c>
      <c r="M90" s="73">
        <v>3622.68</v>
      </c>
      <c r="N90" s="73">
        <v>3622.68</v>
      </c>
      <c r="O90" s="73">
        <v>23877.32</v>
      </c>
    </row>
    <row r="91" spans="1:15" x14ac:dyDescent="0.2">
      <c r="A91" s="38" t="s">
        <v>146</v>
      </c>
      <c r="B91" s="38" t="s">
        <v>148</v>
      </c>
      <c r="C91" s="38">
        <v>4</v>
      </c>
      <c r="D91" s="38" t="s">
        <v>151</v>
      </c>
      <c r="E91" s="38">
        <v>1</v>
      </c>
      <c r="F91" s="38">
        <v>3291</v>
      </c>
      <c r="G91" s="37" t="s">
        <v>182</v>
      </c>
      <c r="H91" s="73">
        <v>0</v>
      </c>
      <c r="I91" s="73">
        <v>18000</v>
      </c>
      <c r="J91" s="73">
        <v>18000</v>
      </c>
      <c r="K91" s="73">
        <v>3480</v>
      </c>
      <c r="L91" s="73">
        <v>3480</v>
      </c>
      <c r="M91" s="73">
        <v>3480</v>
      </c>
      <c r="N91" s="73">
        <v>3480</v>
      </c>
      <c r="O91" s="73">
        <v>14520</v>
      </c>
    </row>
    <row r="92" spans="1:15" x14ac:dyDescent="0.2">
      <c r="A92" s="38" t="s">
        <v>146</v>
      </c>
      <c r="B92" s="38" t="s">
        <v>148</v>
      </c>
      <c r="C92" s="38">
        <v>4</v>
      </c>
      <c r="D92" s="38" t="s">
        <v>151</v>
      </c>
      <c r="E92" s="38">
        <v>1</v>
      </c>
      <c r="F92" s="38">
        <v>3311</v>
      </c>
      <c r="G92" s="37" t="s">
        <v>183</v>
      </c>
      <c r="H92" s="73">
        <v>40000</v>
      </c>
      <c r="I92" s="73">
        <v>55652</v>
      </c>
      <c r="J92" s="73">
        <v>95652</v>
      </c>
      <c r="K92" s="73">
        <v>17400</v>
      </c>
      <c r="L92" s="73">
        <v>17400</v>
      </c>
      <c r="M92" s="73">
        <v>17400</v>
      </c>
      <c r="N92" s="73">
        <v>17400</v>
      </c>
      <c r="O92" s="73">
        <v>78252</v>
      </c>
    </row>
    <row r="93" spans="1:15" x14ac:dyDescent="0.2">
      <c r="A93" s="38" t="s">
        <v>146</v>
      </c>
      <c r="B93" s="38" t="s">
        <v>148</v>
      </c>
      <c r="C93" s="38">
        <v>4</v>
      </c>
      <c r="D93" s="38" t="s">
        <v>151</v>
      </c>
      <c r="E93" s="38">
        <v>1</v>
      </c>
      <c r="F93" s="38">
        <v>3331</v>
      </c>
      <c r="G93" s="37" t="s">
        <v>184</v>
      </c>
      <c r="H93" s="73">
        <v>0</v>
      </c>
      <c r="I93" s="73">
        <v>50000</v>
      </c>
      <c r="J93" s="73">
        <v>50000</v>
      </c>
      <c r="K93" s="73">
        <v>0</v>
      </c>
      <c r="L93" s="73">
        <v>0</v>
      </c>
      <c r="M93" s="73">
        <v>0</v>
      </c>
      <c r="N93" s="73">
        <v>0</v>
      </c>
      <c r="O93" s="73">
        <v>50000</v>
      </c>
    </row>
    <row r="94" spans="1:15" x14ac:dyDescent="0.2">
      <c r="A94" s="38" t="s">
        <v>146</v>
      </c>
      <c r="B94" s="38" t="s">
        <v>148</v>
      </c>
      <c r="C94" s="38">
        <v>4</v>
      </c>
      <c r="D94" s="38" t="s">
        <v>151</v>
      </c>
      <c r="E94" s="38">
        <v>1</v>
      </c>
      <c r="F94" s="38">
        <v>3332</v>
      </c>
      <c r="G94" s="37" t="s">
        <v>185</v>
      </c>
      <c r="H94" s="73">
        <v>6000</v>
      </c>
      <c r="I94" s="73">
        <v>13200</v>
      </c>
      <c r="J94" s="73">
        <v>19200</v>
      </c>
      <c r="K94" s="73">
        <v>12485.41</v>
      </c>
      <c r="L94" s="73">
        <v>12485.41</v>
      </c>
      <c r="M94" s="73">
        <v>12485.41</v>
      </c>
      <c r="N94" s="73">
        <v>12485.41</v>
      </c>
      <c r="O94" s="73">
        <v>6714.59</v>
      </c>
    </row>
    <row r="95" spans="1:15" x14ac:dyDescent="0.2">
      <c r="A95" s="38" t="s">
        <v>146</v>
      </c>
      <c r="B95" s="38" t="s">
        <v>148</v>
      </c>
      <c r="C95" s="38">
        <v>4</v>
      </c>
      <c r="D95" s="38" t="s">
        <v>151</v>
      </c>
      <c r="E95" s="38">
        <v>1</v>
      </c>
      <c r="F95" s="38">
        <v>3341</v>
      </c>
      <c r="G95" s="37" t="s">
        <v>186</v>
      </c>
      <c r="H95" s="73">
        <v>0</v>
      </c>
      <c r="I95" s="73">
        <v>5000</v>
      </c>
      <c r="J95" s="73">
        <v>5000</v>
      </c>
      <c r="K95" s="73">
        <v>0</v>
      </c>
      <c r="L95" s="73">
        <v>0</v>
      </c>
      <c r="M95" s="73">
        <v>0</v>
      </c>
      <c r="N95" s="73">
        <v>0</v>
      </c>
      <c r="O95" s="73">
        <v>5000</v>
      </c>
    </row>
    <row r="96" spans="1:15" x14ac:dyDescent="0.2">
      <c r="A96" s="38" t="s">
        <v>146</v>
      </c>
      <c r="B96" s="38" t="s">
        <v>148</v>
      </c>
      <c r="C96" s="38">
        <v>4</v>
      </c>
      <c r="D96" s="38" t="s">
        <v>151</v>
      </c>
      <c r="E96" s="38">
        <v>1</v>
      </c>
      <c r="F96" s="38">
        <v>3361</v>
      </c>
      <c r="G96" s="37" t="s">
        <v>187</v>
      </c>
      <c r="H96" s="73">
        <v>6000</v>
      </c>
      <c r="I96" s="73">
        <v>14000</v>
      </c>
      <c r="J96" s="73">
        <v>20000</v>
      </c>
      <c r="K96" s="73">
        <v>0</v>
      </c>
      <c r="L96" s="73">
        <v>0</v>
      </c>
      <c r="M96" s="73">
        <v>0</v>
      </c>
      <c r="N96" s="73">
        <v>0</v>
      </c>
      <c r="O96" s="73">
        <v>20000</v>
      </c>
    </row>
    <row r="97" spans="1:15" x14ac:dyDescent="0.2">
      <c r="A97" s="38" t="s">
        <v>146</v>
      </c>
      <c r="B97" s="38" t="s">
        <v>148</v>
      </c>
      <c r="C97" s="38">
        <v>4</v>
      </c>
      <c r="D97" s="38" t="s">
        <v>151</v>
      </c>
      <c r="E97" s="38">
        <v>1</v>
      </c>
      <c r="F97" s="38">
        <v>3391</v>
      </c>
      <c r="G97" s="37" t="s">
        <v>157</v>
      </c>
      <c r="H97" s="73">
        <v>132001.26</v>
      </c>
      <c r="I97" s="73">
        <v>219026.57</v>
      </c>
      <c r="J97" s="73">
        <v>351027.83</v>
      </c>
      <c r="K97" s="73">
        <v>278817.62</v>
      </c>
      <c r="L97" s="73">
        <v>280091.42</v>
      </c>
      <c r="M97" s="73">
        <v>280091.42</v>
      </c>
      <c r="N97" s="73">
        <v>280091.42</v>
      </c>
      <c r="O97" s="73">
        <v>70936.41</v>
      </c>
    </row>
    <row r="98" spans="1:15" x14ac:dyDescent="0.2">
      <c r="A98" s="38" t="s">
        <v>146</v>
      </c>
      <c r="B98" s="38" t="s">
        <v>148</v>
      </c>
      <c r="C98" s="38">
        <v>4</v>
      </c>
      <c r="D98" s="38" t="s">
        <v>151</v>
      </c>
      <c r="E98" s="38">
        <v>1</v>
      </c>
      <c r="F98" s="38">
        <v>3411</v>
      </c>
      <c r="G98" s="37" t="s">
        <v>188</v>
      </c>
      <c r="H98" s="73">
        <v>3600</v>
      </c>
      <c r="I98" s="73">
        <v>10270</v>
      </c>
      <c r="J98" s="73">
        <v>13870</v>
      </c>
      <c r="K98" s="73">
        <v>5816.1</v>
      </c>
      <c r="L98" s="73">
        <v>5816.1</v>
      </c>
      <c r="M98" s="73">
        <v>5816.1</v>
      </c>
      <c r="N98" s="73">
        <v>5816.1</v>
      </c>
      <c r="O98" s="73">
        <v>8053.9</v>
      </c>
    </row>
    <row r="99" spans="1:15" x14ac:dyDescent="0.2">
      <c r="A99" s="38" t="s">
        <v>146</v>
      </c>
      <c r="B99" s="38" t="s">
        <v>148</v>
      </c>
      <c r="C99" s="38">
        <v>4</v>
      </c>
      <c r="D99" s="38" t="s">
        <v>151</v>
      </c>
      <c r="E99" s="38">
        <v>1</v>
      </c>
      <c r="F99" s="38">
        <v>3451</v>
      </c>
      <c r="G99" s="37" t="s">
        <v>189</v>
      </c>
      <c r="H99" s="73">
        <v>40000</v>
      </c>
      <c r="I99" s="73">
        <v>110592</v>
      </c>
      <c r="J99" s="73">
        <v>150592</v>
      </c>
      <c r="K99" s="73">
        <v>97950.82</v>
      </c>
      <c r="L99" s="73">
        <v>97950.82</v>
      </c>
      <c r="M99" s="73">
        <v>97950.82</v>
      </c>
      <c r="N99" s="73">
        <v>97950.82</v>
      </c>
      <c r="O99" s="73">
        <v>52641.18</v>
      </c>
    </row>
    <row r="100" spans="1:15" x14ac:dyDescent="0.2">
      <c r="A100" s="38" t="s">
        <v>146</v>
      </c>
      <c r="B100" s="38" t="s">
        <v>148</v>
      </c>
      <c r="C100" s="38">
        <v>4</v>
      </c>
      <c r="D100" s="38" t="s">
        <v>151</v>
      </c>
      <c r="E100" s="38">
        <v>1</v>
      </c>
      <c r="F100" s="38">
        <v>3511</v>
      </c>
      <c r="G100" s="37" t="s">
        <v>190</v>
      </c>
      <c r="H100" s="73">
        <v>26475.48</v>
      </c>
      <c r="I100" s="73">
        <v>42724.52</v>
      </c>
      <c r="J100" s="73">
        <v>69200</v>
      </c>
      <c r="K100" s="73">
        <v>39076.5</v>
      </c>
      <c r="L100" s="73">
        <v>39076.5</v>
      </c>
      <c r="M100" s="73">
        <v>39076.5</v>
      </c>
      <c r="N100" s="73">
        <v>39076.5</v>
      </c>
      <c r="O100" s="73">
        <v>30123.5</v>
      </c>
    </row>
    <row r="101" spans="1:15" x14ac:dyDescent="0.2">
      <c r="A101" s="38" t="s">
        <v>146</v>
      </c>
      <c r="B101" s="38" t="s">
        <v>148</v>
      </c>
      <c r="C101" s="38">
        <v>4</v>
      </c>
      <c r="D101" s="38" t="s">
        <v>151</v>
      </c>
      <c r="E101" s="38">
        <v>1</v>
      </c>
      <c r="F101" s="38">
        <v>3521</v>
      </c>
      <c r="G101" s="37" t="s">
        <v>206</v>
      </c>
      <c r="H101" s="73">
        <v>20000</v>
      </c>
      <c r="I101" s="73">
        <v>0</v>
      </c>
      <c r="J101" s="73">
        <v>20000</v>
      </c>
      <c r="K101" s="73">
        <v>3944</v>
      </c>
      <c r="L101" s="73">
        <v>3944</v>
      </c>
      <c r="M101" s="73">
        <v>3944</v>
      </c>
      <c r="N101" s="73">
        <v>3944</v>
      </c>
      <c r="O101" s="73">
        <v>16056</v>
      </c>
    </row>
    <row r="102" spans="1:15" x14ac:dyDescent="0.2">
      <c r="A102" s="38" t="s">
        <v>146</v>
      </c>
      <c r="B102" s="38" t="s">
        <v>148</v>
      </c>
      <c r="C102" s="38">
        <v>4</v>
      </c>
      <c r="D102" s="38" t="s">
        <v>151</v>
      </c>
      <c r="E102" s="38">
        <v>1</v>
      </c>
      <c r="F102" s="38">
        <v>3531</v>
      </c>
      <c r="G102" s="37" t="s">
        <v>191</v>
      </c>
      <c r="H102" s="73">
        <v>0</v>
      </c>
      <c r="I102" s="73">
        <v>21000</v>
      </c>
      <c r="J102" s="73">
        <v>21000</v>
      </c>
      <c r="K102" s="73">
        <v>4700</v>
      </c>
      <c r="L102" s="73">
        <v>4700</v>
      </c>
      <c r="M102" s="73">
        <v>4700</v>
      </c>
      <c r="N102" s="73">
        <v>4700</v>
      </c>
      <c r="O102" s="73">
        <v>16300</v>
      </c>
    </row>
    <row r="103" spans="1:15" x14ac:dyDescent="0.2">
      <c r="A103" s="38" t="s">
        <v>146</v>
      </c>
      <c r="B103" s="38" t="s">
        <v>148</v>
      </c>
      <c r="C103" s="38">
        <v>4</v>
      </c>
      <c r="D103" s="38" t="s">
        <v>151</v>
      </c>
      <c r="E103" s="38">
        <v>1</v>
      </c>
      <c r="F103" s="38">
        <v>3551</v>
      </c>
      <c r="G103" s="37" t="s">
        <v>158</v>
      </c>
      <c r="H103" s="73">
        <v>5575.6</v>
      </c>
      <c r="I103" s="73">
        <v>0</v>
      </c>
      <c r="J103" s="73">
        <v>5575.6</v>
      </c>
      <c r="K103" s="73">
        <v>2070.2399999999998</v>
      </c>
      <c r="L103" s="73">
        <v>2070.2399999999998</v>
      </c>
      <c r="M103" s="73">
        <v>2070.2399999999998</v>
      </c>
      <c r="N103" s="73">
        <v>2070.2399999999998</v>
      </c>
      <c r="O103" s="73">
        <v>3505.36</v>
      </c>
    </row>
    <row r="104" spans="1:15" x14ac:dyDescent="0.2">
      <c r="A104" s="38" t="s">
        <v>146</v>
      </c>
      <c r="B104" s="38" t="s">
        <v>148</v>
      </c>
      <c r="C104" s="38">
        <v>4</v>
      </c>
      <c r="D104" s="38" t="s">
        <v>151</v>
      </c>
      <c r="E104" s="38">
        <v>1</v>
      </c>
      <c r="F104" s="38">
        <v>3614</v>
      </c>
      <c r="G104" s="37" t="s">
        <v>192</v>
      </c>
      <c r="H104" s="73">
        <v>0</v>
      </c>
      <c r="I104" s="73">
        <v>35000</v>
      </c>
      <c r="J104" s="73">
        <v>35000</v>
      </c>
      <c r="K104" s="73">
        <v>0</v>
      </c>
      <c r="L104" s="73">
        <v>0</v>
      </c>
      <c r="M104" s="73">
        <v>0</v>
      </c>
      <c r="N104" s="73">
        <v>0</v>
      </c>
      <c r="O104" s="73">
        <v>35000</v>
      </c>
    </row>
    <row r="105" spans="1:15" x14ac:dyDescent="0.2">
      <c r="A105" s="38" t="s">
        <v>146</v>
      </c>
      <c r="B105" s="38" t="s">
        <v>148</v>
      </c>
      <c r="C105" s="38">
        <v>4</v>
      </c>
      <c r="D105" s="38" t="s">
        <v>151</v>
      </c>
      <c r="E105" s="38">
        <v>1</v>
      </c>
      <c r="F105" s="38">
        <v>3751</v>
      </c>
      <c r="G105" s="37" t="s">
        <v>159</v>
      </c>
      <c r="H105" s="73">
        <v>0</v>
      </c>
      <c r="I105" s="73">
        <v>0</v>
      </c>
      <c r="J105" s="73">
        <v>0</v>
      </c>
      <c r="K105" s="73">
        <v>-495</v>
      </c>
      <c r="L105" s="73">
        <v>0</v>
      </c>
      <c r="M105" s="73">
        <v>0</v>
      </c>
      <c r="N105" s="73">
        <v>0</v>
      </c>
      <c r="O105" s="73">
        <v>0</v>
      </c>
    </row>
    <row r="106" spans="1:15" x14ac:dyDescent="0.2">
      <c r="A106" s="38" t="s">
        <v>146</v>
      </c>
      <c r="B106" s="38" t="s">
        <v>148</v>
      </c>
      <c r="C106" s="38">
        <v>4</v>
      </c>
      <c r="D106" s="38" t="s">
        <v>151</v>
      </c>
      <c r="E106" s="38">
        <v>1</v>
      </c>
      <c r="F106" s="38">
        <v>3831</v>
      </c>
      <c r="G106" s="37" t="s">
        <v>193</v>
      </c>
      <c r="H106" s="73">
        <v>0</v>
      </c>
      <c r="I106" s="73">
        <v>15000</v>
      </c>
      <c r="J106" s="73">
        <v>15000</v>
      </c>
      <c r="K106" s="73">
        <v>0</v>
      </c>
      <c r="L106" s="73">
        <v>0</v>
      </c>
      <c r="M106" s="73">
        <v>0</v>
      </c>
      <c r="N106" s="73">
        <v>0</v>
      </c>
      <c r="O106" s="73">
        <v>15000</v>
      </c>
    </row>
    <row r="107" spans="1:15" x14ac:dyDescent="0.2">
      <c r="A107" s="38" t="s">
        <v>146</v>
      </c>
      <c r="B107" s="38" t="s">
        <v>148</v>
      </c>
      <c r="C107" s="38">
        <v>4</v>
      </c>
      <c r="D107" s="38" t="s">
        <v>151</v>
      </c>
      <c r="E107" s="38">
        <v>1</v>
      </c>
      <c r="F107" s="38">
        <v>3852</v>
      </c>
      <c r="G107" s="37" t="s">
        <v>194</v>
      </c>
      <c r="H107" s="73">
        <v>4000</v>
      </c>
      <c r="I107" s="73">
        <v>20000</v>
      </c>
      <c r="J107" s="73">
        <v>24000</v>
      </c>
      <c r="K107" s="73">
        <v>19955.28</v>
      </c>
      <c r="L107" s="73">
        <v>19955.28</v>
      </c>
      <c r="M107" s="73">
        <v>19955.28</v>
      </c>
      <c r="N107" s="73">
        <v>19955.28</v>
      </c>
      <c r="O107" s="73">
        <v>4044.72</v>
      </c>
    </row>
    <row r="108" spans="1:15" x14ac:dyDescent="0.2">
      <c r="A108" s="38" t="s">
        <v>146</v>
      </c>
      <c r="B108" s="38" t="s">
        <v>148</v>
      </c>
      <c r="C108" s="38">
        <v>4</v>
      </c>
      <c r="D108" s="38" t="s">
        <v>151</v>
      </c>
      <c r="E108" s="38">
        <v>1</v>
      </c>
      <c r="F108" s="38">
        <v>3853</v>
      </c>
      <c r="G108" s="37" t="s">
        <v>195</v>
      </c>
      <c r="H108" s="73">
        <v>0</v>
      </c>
      <c r="I108" s="73">
        <v>12000</v>
      </c>
      <c r="J108" s="73">
        <v>12000</v>
      </c>
      <c r="K108" s="73">
        <v>0</v>
      </c>
      <c r="L108" s="73">
        <v>0</v>
      </c>
      <c r="M108" s="73">
        <v>0</v>
      </c>
      <c r="N108" s="73">
        <v>0</v>
      </c>
      <c r="O108" s="73">
        <v>12000</v>
      </c>
    </row>
    <row r="109" spans="1:15" x14ac:dyDescent="0.2">
      <c r="A109" s="38" t="s">
        <v>146</v>
      </c>
      <c r="B109" s="38" t="s">
        <v>148</v>
      </c>
      <c r="C109" s="38">
        <v>4</v>
      </c>
      <c r="D109" s="38" t="s">
        <v>151</v>
      </c>
      <c r="E109" s="38">
        <v>1</v>
      </c>
      <c r="F109" s="38">
        <v>3911</v>
      </c>
      <c r="G109" s="37" t="s">
        <v>196</v>
      </c>
      <c r="H109" s="73">
        <v>0</v>
      </c>
      <c r="I109" s="73">
        <v>30000</v>
      </c>
      <c r="J109" s="73">
        <v>30000</v>
      </c>
      <c r="K109" s="73">
        <v>0</v>
      </c>
      <c r="L109" s="73">
        <v>0</v>
      </c>
      <c r="M109" s="73">
        <v>0</v>
      </c>
      <c r="N109" s="73">
        <v>0</v>
      </c>
      <c r="O109" s="73">
        <v>30000</v>
      </c>
    </row>
    <row r="110" spans="1:15" x14ac:dyDescent="0.2">
      <c r="A110" s="38" t="s">
        <v>146</v>
      </c>
      <c r="B110" s="38" t="s">
        <v>148</v>
      </c>
      <c r="C110" s="38">
        <v>4</v>
      </c>
      <c r="D110" s="38" t="s">
        <v>151</v>
      </c>
      <c r="E110" s="38">
        <v>1</v>
      </c>
      <c r="F110" s="38">
        <v>3921</v>
      </c>
      <c r="G110" s="37" t="s">
        <v>197</v>
      </c>
      <c r="H110" s="73">
        <v>3716.5</v>
      </c>
      <c r="I110" s="73">
        <v>32284.07</v>
      </c>
      <c r="J110" s="73">
        <v>36000.57</v>
      </c>
      <c r="K110" s="73">
        <v>8060.99</v>
      </c>
      <c r="L110" s="73">
        <v>8060.99</v>
      </c>
      <c r="M110" s="73">
        <v>8060.99</v>
      </c>
      <c r="N110" s="73">
        <v>8060.99</v>
      </c>
      <c r="O110" s="73">
        <v>27939.58</v>
      </c>
    </row>
    <row r="111" spans="1:15" x14ac:dyDescent="0.2">
      <c r="A111" s="38" t="s">
        <v>146</v>
      </c>
      <c r="B111" s="38" t="s">
        <v>148</v>
      </c>
      <c r="C111" s="38">
        <v>4</v>
      </c>
      <c r="D111" s="38" t="s">
        <v>151</v>
      </c>
      <c r="E111" s="38">
        <v>1</v>
      </c>
      <c r="F111" s="38">
        <v>3951</v>
      </c>
      <c r="G111" s="37" t="s">
        <v>198</v>
      </c>
      <c r="H111" s="73">
        <v>0</v>
      </c>
      <c r="I111" s="73">
        <v>5400</v>
      </c>
      <c r="J111" s="73">
        <v>5400</v>
      </c>
      <c r="K111" s="73">
        <v>0</v>
      </c>
      <c r="L111" s="73">
        <v>0</v>
      </c>
      <c r="M111" s="73">
        <v>0</v>
      </c>
      <c r="N111" s="73">
        <v>0</v>
      </c>
      <c r="O111" s="73">
        <v>5400</v>
      </c>
    </row>
    <row r="112" spans="1:15" x14ac:dyDescent="0.2">
      <c r="A112" s="38" t="s">
        <v>146</v>
      </c>
      <c r="B112" s="38" t="s">
        <v>148</v>
      </c>
      <c r="C112" s="38">
        <v>4</v>
      </c>
      <c r="D112" s="38" t="s">
        <v>151</v>
      </c>
      <c r="E112" s="38">
        <v>1</v>
      </c>
      <c r="F112" s="38">
        <v>3981</v>
      </c>
      <c r="G112" s="37" t="s">
        <v>199</v>
      </c>
      <c r="H112" s="73">
        <v>58520</v>
      </c>
      <c r="I112" s="73">
        <v>28850</v>
      </c>
      <c r="J112" s="73">
        <v>87370</v>
      </c>
      <c r="K112" s="73">
        <v>52523.19</v>
      </c>
      <c r="L112" s="73">
        <v>52523.19</v>
      </c>
      <c r="M112" s="73">
        <v>52523.19</v>
      </c>
      <c r="N112" s="73">
        <v>52523.19</v>
      </c>
      <c r="O112" s="73">
        <v>34846.81</v>
      </c>
    </row>
    <row r="113" spans="1:15" x14ac:dyDescent="0.2">
      <c r="A113" s="38" t="s">
        <v>146</v>
      </c>
      <c r="B113" s="38" t="s">
        <v>148</v>
      </c>
      <c r="C113" s="38">
        <v>4</v>
      </c>
      <c r="D113" s="38" t="s">
        <v>151</v>
      </c>
      <c r="E113" s="38">
        <v>1</v>
      </c>
      <c r="F113" s="38">
        <v>7991</v>
      </c>
      <c r="G113" s="37" t="s">
        <v>154</v>
      </c>
      <c r="H113" s="73">
        <v>3137228.94</v>
      </c>
      <c r="I113" s="73">
        <v>-857657.94</v>
      </c>
      <c r="J113" s="73">
        <v>2279571</v>
      </c>
      <c r="K113" s="73">
        <v>0</v>
      </c>
      <c r="L113" s="73">
        <v>0</v>
      </c>
      <c r="M113" s="73">
        <v>0</v>
      </c>
      <c r="N113" s="73">
        <v>0</v>
      </c>
      <c r="O113" s="73">
        <v>2279571</v>
      </c>
    </row>
    <row r="114" spans="1:15" x14ac:dyDescent="0.2">
      <c r="A114" s="38" t="s">
        <v>146</v>
      </c>
      <c r="B114" s="38" t="s">
        <v>148</v>
      </c>
      <c r="C114" s="38">
        <v>4</v>
      </c>
      <c r="D114" s="38" t="s">
        <v>151</v>
      </c>
      <c r="E114" s="38">
        <v>2</v>
      </c>
      <c r="G114" s="37" t="s">
        <v>200</v>
      </c>
      <c r="H114" s="73">
        <v>5000</v>
      </c>
      <c r="I114" s="73">
        <v>149500</v>
      </c>
      <c r="J114" s="73">
        <v>154500</v>
      </c>
      <c r="K114" s="73">
        <v>52450</v>
      </c>
      <c r="L114" s="73">
        <v>52450</v>
      </c>
      <c r="M114" s="73">
        <v>52450</v>
      </c>
      <c r="N114" s="73">
        <v>52450</v>
      </c>
      <c r="O114" s="73">
        <v>102050</v>
      </c>
    </row>
    <row r="115" spans="1:15" x14ac:dyDescent="0.2">
      <c r="A115" s="38" t="s">
        <v>146</v>
      </c>
      <c r="B115" s="38" t="s">
        <v>148</v>
      </c>
      <c r="C115" s="38">
        <v>4</v>
      </c>
      <c r="D115" s="38" t="s">
        <v>151</v>
      </c>
      <c r="E115" s="38">
        <v>2</v>
      </c>
      <c r="F115" s="38">
        <v>5111</v>
      </c>
      <c r="G115" s="37" t="s">
        <v>201</v>
      </c>
      <c r="H115" s="73">
        <v>0</v>
      </c>
      <c r="I115" s="73">
        <v>80000</v>
      </c>
      <c r="J115" s="73">
        <v>80000</v>
      </c>
      <c r="K115" s="73">
        <v>0</v>
      </c>
      <c r="L115" s="73">
        <v>0</v>
      </c>
      <c r="M115" s="73">
        <v>0</v>
      </c>
      <c r="N115" s="73">
        <v>0</v>
      </c>
      <c r="O115" s="73">
        <v>80000</v>
      </c>
    </row>
    <row r="116" spans="1:15" x14ac:dyDescent="0.2">
      <c r="A116" s="38" t="s">
        <v>146</v>
      </c>
      <c r="B116" s="38" t="s">
        <v>148</v>
      </c>
      <c r="C116" s="38">
        <v>4</v>
      </c>
      <c r="D116" s="38" t="s">
        <v>151</v>
      </c>
      <c r="E116" s="38">
        <v>2</v>
      </c>
      <c r="F116" s="38">
        <v>5151</v>
      </c>
      <c r="G116" s="37" t="s">
        <v>202</v>
      </c>
      <c r="H116" s="73">
        <v>0</v>
      </c>
      <c r="I116" s="73">
        <v>64500</v>
      </c>
      <c r="J116" s="73">
        <v>64500</v>
      </c>
      <c r="K116" s="73">
        <v>52450</v>
      </c>
      <c r="L116" s="73">
        <v>52450</v>
      </c>
      <c r="M116" s="73">
        <v>52450</v>
      </c>
      <c r="N116" s="73">
        <v>52450</v>
      </c>
      <c r="O116" s="73">
        <v>12050</v>
      </c>
    </row>
    <row r="117" spans="1:15" x14ac:dyDescent="0.2">
      <c r="A117" s="38" t="s">
        <v>146</v>
      </c>
      <c r="B117" s="38" t="s">
        <v>148</v>
      </c>
      <c r="C117" s="38">
        <v>4</v>
      </c>
      <c r="D117" s="38" t="s">
        <v>151</v>
      </c>
      <c r="E117" s="38">
        <v>2</v>
      </c>
      <c r="F117" s="38">
        <v>5191</v>
      </c>
      <c r="G117" s="37" t="s">
        <v>203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</row>
    <row r="118" spans="1:15" x14ac:dyDescent="0.2">
      <c r="A118" s="38" t="s">
        <v>146</v>
      </c>
      <c r="B118" s="38" t="s">
        <v>148</v>
      </c>
      <c r="C118" s="38">
        <v>4</v>
      </c>
      <c r="D118" s="38" t="s">
        <v>151</v>
      </c>
      <c r="E118" s="38">
        <v>2</v>
      </c>
      <c r="F118" s="38">
        <v>5911</v>
      </c>
      <c r="G118" s="37" t="s">
        <v>204</v>
      </c>
      <c r="H118" s="73">
        <v>5000</v>
      </c>
      <c r="I118" s="73">
        <v>5000</v>
      </c>
      <c r="J118" s="73">
        <v>10000</v>
      </c>
      <c r="K118" s="73">
        <v>0</v>
      </c>
      <c r="L118" s="73">
        <v>0</v>
      </c>
      <c r="M118" s="73">
        <v>0</v>
      </c>
      <c r="N118" s="73">
        <v>0</v>
      </c>
      <c r="O118" s="73">
        <v>10000</v>
      </c>
    </row>
    <row r="119" spans="1:15" x14ac:dyDescent="0.2">
      <c r="A119" s="38" t="s">
        <v>146</v>
      </c>
      <c r="B119" s="38" t="s">
        <v>207</v>
      </c>
      <c r="G119" s="37" t="s">
        <v>208</v>
      </c>
      <c r="H119" s="73">
        <v>5040610.96</v>
      </c>
      <c r="I119" s="73">
        <v>-384480</v>
      </c>
      <c r="J119" s="73">
        <v>4656130.96</v>
      </c>
      <c r="K119" s="73">
        <v>4196962.62</v>
      </c>
      <c r="L119" s="73">
        <v>4196962.62</v>
      </c>
      <c r="M119" s="73">
        <v>4196962.62</v>
      </c>
      <c r="N119" s="73">
        <v>4196962.62</v>
      </c>
      <c r="O119" s="73">
        <v>459168.34</v>
      </c>
    </row>
    <row r="120" spans="1:15" x14ac:dyDescent="0.2">
      <c r="A120" s="38" t="s">
        <v>146</v>
      </c>
      <c r="B120" s="38" t="s">
        <v>207</v>
      </c>
      <c r="C120" s="38">
        <v>4</v>
      </c>
      <c r="G120" s="37" t="s">
        <v>150</v>
      </c>
      <c r="H120" s="73">
        <v>774130.96</v>
      </c>
      <c r="I120" s="73">
        <v>3882000</v>
      </c>
      <c r="J120" s="73">
        <v>4656130.96</v>
      </c>
      <c r="K120" s="73">
        <v>4196962.62</v>
      </c>
      <c r="L120" s="73">
        <v>4196962.62</v>
      </c>
      <c r="M120" s="73">
        <v>4196962.62</v>
      </c>
      <c r="N120" s="73">
        <v>4196962.62</v>
      </c>
      <c r="O120" s="73">
        <v>459168.34</v>
      </c>
    </row>
    <row r="121" spans="1:15" x14ac:dyDescent="0.2">
      <c r="A121" s="38" t="s">
        <v>146</v>
      </c>
      <c r="B121" s="38" t="s">
        <v>207</v>
      </c>
      <c r="C121" s="38">
        <v>4</v>
      </c>
      <c r="D121" s="38" t="s">
        <v>209</v>
      </c>
      <c r="G121" s="37" t="s">
        <v>210</v>
      </c>
      <c r="H121" s="73">
        <v>774130.96</v>
      </c>
      <c r="I121" s="73">
        <v>3882000</v>
      </c>
      <c r="J121" s="73">
        <v>4656130.96</v>
      </c>
      <c r="K121" s="73">
        <v>4196962.62</v>
      </c>
      <c r="L121" s="73">
        <v>4196962.62</v>
      </c>
      <c r="M121" s="73">
        <v>4196962.62</v>
      </c>
      <c r="N121" s="73">
        <v>4196962.62</v>
      </c>
      <c r="O121" s="73">
        <v>459168.34</v>
      </c>
    </row>
    <row r="122" spans="1:15" x14ac:dyDescent="0.2">
      <c r="A122" s="38" t="s">
        <v>146</v>
      </c>
      <c r="B122" s="38" t="s">
        <v>207</v>
      </c>
      <c r="C122" s="38">
        <v>4</v>
      </c>
      <c r="D122" s="38" t="s">
        <v>209</v>
      </c>
      <c r="E122" s="38">
        <v>1</v>
      </c>
      <c r="G122" s="37" t="s">
        <v>153</v>
      </c>
      <c r="H122" s="73">
        <v>774130.96</v>
      </c>
      <c r="I122" s="73">
        <v>3678000</v>
      </c>
      <c r="J122" s="73">
        <v>4452130.96</v>
      </c>
      <c r="K122" s="73">
        <v>4196962.62</v>
      </c>
      <c r="L122" s="73">
        <v>4196962.62</v>
      </c>
      <c r="M122" s="73">
        <v>4196962.62</v>
      </c>
      <c r="N122" s="73">
        <v>4196962.62</v>
      </c>
      <c r="O122" s="73">
        <v>255168.34</v>
      </c>
    </row>
    <row r="123" spans="1:15" x14ac:dyDescent="0.2">
      <c r="A123" s="38" t="s">
        <v>146</v>
      </c>
      <c r="B123" s="38" t="s">
        <v>207</v>
      </c>
      <c r="C123" s="38">
        <v>4</v>
      </c>
      <c r="D123" s="38" t="s">
        <v>209</v>
      </c>
      <c r="E123" s="38">
        <v>1</v>
      </c>
      <c r="F123" s="38">
        <v>1321</v>
      </c>
      <c r="G123" s="37" t="s">
        <v>155</v>
      </c>
      <c r="H123" s="73">
        <v>0</v>
      </c>
      <c r="I123" s="73">
        <v>9420.89</v>
      </c>
      <c r="J123" s="73">
        <v>9420.89</v>
      </c>
      <c r="K123" s="73">
        <v>9419.2800000000007</v>
      </c>
      <c r="L123" s="73">
        <v>9419.2800000000007</v>
      </c>
      <c r="M123" s="73">
        <v>9419.2800000000007</v>
      </c>
      <c r="N123" s="73">
        <v>9419.2800000000007</v>
      </c>
      <c r="O123" s="73">
        <v>1.61</v>
      </c>
    </row>
    <row r="124" spans="1:15" x14ac:dyDescent="0.2">
      <c r="A124" s="38" t="s">
        <v>146</v>
      </c>
      <c r="B124" s="38" t="s">
        <v>207</v>
      </c>
      <c r="C124" s="38">
        <v>4</v>
      </c>
      <c r="D124" s="38" t="s">
        <v>209</v>
      </c>
      <c r="E124" s="38">
        <v>1</v>
      </c>
      <c r="F124" s="38">
        <v>1323</v>
      </c>
      <c r="G124" s="37" t="s">
        <v>156</v>
      </c>
      <c r="H124" s="73">
        <v>0</v>
      </c>
      <c r="I124" s="73">
        <v>62805.93</v>
      </c>
      <c r="J124" s="73">
        <v>62805.93</v>
      </c>
      <c r="K124" s="73">
        <v>62757.17</v>
      </c>
      <c r="L124" s="73">
        <v>62757.17</v>
      </c>
      <c r="M124" s="73">
        <v>62757.17</v>
      </c>
      <c r="N124" s="73">
        <v>62757.17</v>
      </c>
      <c r="O124" s="73">
        <v>48.76</v>
      </c>
    </row>
    <row r="125" spans="1:15" x14ac:dyDescent="0.2">
      <c r="A125" s="38" t="s">
        <v>146</v>
      </c>
      <c r="B125" s="38" t="s">
        <v>207</v>
      </c>
      <c r="C125" s="38">
        <v>4</v>
      </c>
      <c r="D125" s="38" t="s">
        <v>209</v>
      </c>
      <c r="E125" s="38">
        <v>1</v>
      </c>
      <c r="F125" s="38">
        <v>1131</v>
      </c>
      <c r="G125" s="37" t="s">
        <v>161</v>
      </c>
      <c r="H125" s="73">
        <v>382069.44</v>
      </c>
      <c r="I125" s="73">
        <v>-238793.4</v>
      </c>
      <c r="J125" s="73">
        <v>143276.04</v>
      </c>
      <c r="K125" s="73">
        <v>143276.04</v>
      </c>
      <c r="L125" s="73">
        <v>143276.04</v>
      </c>
      <c r="M125" s="73">
        <v>143276.04</v>
      </c>
      <c r="N125" s="73">
        <v>143276.04</v>
      </c>
      <c r="O125" s="73">
        <v>0</v>
      </c>
    </row>
    <row r="126" spans="1:15" x14ac:dyDescent="0.2">
      <c r="A126" s="38" t="s">
        <v>146</v>
      </c>
      <c r="B126" s="38" t="s">
        <v>207</v>
      </c>
      <c r="C126" s="38">
        <v>4</v>
      </c>
      <c r="D126" s="38" t="s">
        <v>209</v>
      </c>
      <c r="E126" s="38">
        <v>1</v>
      </c>
      <c r="F126" s="38">
        <v>1321</v>
      </c>
      <c r="G126" s="37" t="s">
        <v>155</v>
      </c>
      <c r="H126" s="73">
        <v>9420.89</v>
      </c>
      <c r="I126" s="73">
        <v>-9420.89</v>
      </c>
      <c r="J126" s="73">
        <v>0</v>
      </c>
      <c r="K126" s="73">
        <v>0</v>
      </c>
      <c r="L126" s="73">
        <v>0</v>
      </c>
      <c r="M126" s="73">
        <v>0</v>
      </c>
      <c r="N126" s="73">
        <v>0</v>
      </c>
      <c r="O126" s="73">
        <v>0</v>
      </c>
    </row>
    <row r="127" spans="1:15" x14ac:dyDescent="0.2">
      <c r="A127" s="38" t="s">
        <v>146</v>
      </c>
      <c r="B127" s="38" t="s">
        <v>207</v>
      </c>
      <c r="C127" s="38">
        <v>4</v>
      </c>
      <c r="D127" s="38" t="s">
        <v>209</v>
      </c>
      <c r="E127" s="38">
        <v>1</v>
      </c>
      <c r="F127" s="38">
        <v>1323</v>
      </c>
      <c r="G127" s="37" t="s">
        <v>156</v>
      </c>
      <c r="H127" s="73">
        <v>62805.93</v>
      </c>
      <c r="I127" s="73">
        <v>-62805.93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</row>
    <row r="128" spans="1:15" x14ac:dyDescent="0.2">
      <c r="A128" s="38" t="s">
        <v>146</v>
      </c>
      <c r="B128" s="38" t="s">
        <v>207</v>
      </c>
      <c r="C128" s="38">
        <v>4</v>
      </c>
      <c r="D128" s="38" t="s">
        <v>209</v>
      </c>
      <c r="E128" s="38">
        <v>1</v>
      </c>
      <c r="F128" s="38">
        <v>1551</v>
      </c>
      <c r="G128" s="37" t="s">
        <v>163</v>
      </c>
      <c r="H128" s="73">
        <v>5000</v>
      </c>
      <c r="I128" s="73">
        <v>-5000</v>
      </c>
      <c r="J128" s="73">
        <v>0</v>
      </c>
      <c r="K128" s="73">
        <v>0</v>
      </c>
      <c r="L128" s="73">
        <v>0</v>
      </c>
      <c r="M128" s="73">
        <v>0</v>
      </c>
      <c r="N128" s="73">
        <v>0</v>
      </c>
      <c r="O128" s="73">
        <v>0</v>
      </c>
    </row>
    <row r="129" spans="1:15" x14ac:dyDescent="0.2">
      <c r="A129" s="38" t="s">
        <v>146</v>
      </c>
      <c r="B129" s="38" t="s">
        <v>207</v>
      </c>
      <c r="C129" s="38">
        <v>4</v>
      </c>
      <c r="D129" s="38" t="s">
        <v>209</v>
      </c>
      <c r="E129" s="38">
        <v>1</v>
      </c>
      <c r="F129" s="38">
        <v>1592</v>
      </c>
      <c r="G129" s="37" t="s">
        <v>164</v>
      </c>
      <c r="H129" s="73">
        <v>12000</v>
      </c>
      <c r="I129" s="73">
        <v>-7500</v>
      </c>
      <c r="J129" s="73">
        <v>4500</v>
      </c>
      <c r="K129" s="73">
        <v>4500</v>
      </c>
      <c r="L129" s="73">
        <v>4500</v>
      </c>
      <c r="M129" s="73">
        <v>4500</v>
      </c>
      <c r="N129" s="73">
        <v>4500</v>
      </c>
      <c r="O129" s="73">
        <v>0</v>
      </c>
    </row>
    <row r="130" spans="1:15" x14ac:dyDescent="0.2">
      <c r="A130" s="38" t="s">
        <v>146</v>
      </c>
      <c r="B130" s="38" t="s">
        <v>207</v>
      </c>
      <c r="C130" s="38">
        <v>4</v>
      </c>
      <c r="D130" s="38" t="s">
        <v>209</v>
      </c>
      <c r="E130" s="38">
        <v>1</v>
      </c>
      <c r="F130" s="38">
        <v>2111</v>
      </c>
      <c r="G130" s="37" t="s">
        <v>165</v>
      </c>
      <c r="H130" s="73">
        <v>2000</v>
      </c>
      <c r="I130" s="73">
        <v>-2000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</row>
    <row r="131" spans="1:15" x14ac:dyDescent="0.2">
      <c r="A131" s="38" t="s">
        <v>146</v>
      </c>
      <c r="B131" s="38" t="s">
        <v>207</v>
      </c>
      <c r="C131" s="38">
        <v>4</v>
      </c>
      <c r="D131" s="38" t="s">
        <v>209</v>
      </c>
      <c r="E131" s="38">
        <v>1</v>
      </c>
      <c r="F131" s="38">
        <v>2112</v>
      </c>
      <c r="G131" s="37" t="s">
        <v>166</v>
      </c>
      <c r="H131" s="73">
        <v>2000</v>
      </c>
      <c r="I131" s="73">
        <v>-2000</v>
      </c>
      <c r="J131" s="73">
        <v>0</v>
      </c>
      <c r="K131" s="73">
        <v>0</v>
      </c>
      <c r="L131" s="73">
        <v>0</v>
      </c>
      <c r="M131" s="73">
        <v>0</v>
      </c>
      <c r="N131" s="73">
        <v>0</v>
      </c>
      <c r="O131" s="73">
        <v>0</v>
      </c>
    </row>
    <row r="132" spans="1:15" x14ac:dyDescent="0.2">
      <c r="A132" s="38" t="s">
        <v>146</v>
      </c>
      <c r="B132" s="38" t="s">
        <v>207</v>
      </c>
      <c r="C132" s="38">
        <v>4</v>
      </c>
      <c r="D132" s="38" t="s">
        <v>209</v>
      </c>
      <c r="E132" s="38">
        <v>1</v>
      </c>
      <c r="F132" s="38">
        <v>2612</v>
      </c>
      <c r="G132" s="37" t="s">
        <v>174</v>
      </c>
      <c r="H132" s="73">
        <v>42000</v>
      </c>
      <c r="I132" s="73">
        <v>-31500</v>
      </c>
      <c r="J132" s="73">
        <v>10500</v>
      </c>
      <c r="K132" s="73">
        <v>10500</v>
      </c>
      <c r="L132" s="73">
        <v>10500</v>
      </c>
      <c r="M132" s="73">
        <v>10500</v>
      </c>
      <c r="N132" s="73">
        <v>10500</v>
      </c>
      <c r="O132" s="73">
        <v>0</v>
      </c>
    </row>
    <row r="133" spans="1:15" x14ac:dyDescent="0.2">
      <c r="A133" s="38" t="s">
        <v>146</v>
      </c>
      <c r="B133" s="38" t="s">
        <v>207</v>
      </c>
      <c r="C133" s="38">
        <v>4</v>
      </c>
      <c r="D133" s="38" t="s">
        <v>209</v>
      </c>
      <c r="E133" s="38">
        <v>1</v>
      </c>
      <c r="F133" s="38">
        <v>2911</v>
      </c>
      <c r="G133" s="37" t="s">
        <v>211</v>
      </c>
      <c r="H133" s="73">
        <v>11000</v>
      </c>
      <c r="I133" s="73">
        <v>-11000</v>
      </c>
      <c r="J133" s="73">
        <v>0</v>
      </c>
      <c r="K133" s="73">
        <v>0</v>
      </c>
      <c r="L133" s="73">
        <v>0</v>
      </c>
      <c r="M133" s="73">
        <v>0</v>
      </c>
      <c r="N133" s="73">
        <v>0</v>
      </c>
      <c r="O133" s="73">
        <v>0</v>
      </c>
    </row>
    <row r="134" spans="1:15" x14ac:dyDescent="0.2">
      <c r="A134" s="38" t="s">
        <v>146</v>
      </c>
      <c r="B134" s="38" t="s">
        <v>207</v>
      </c>
      <c r="C134" s="38">
        <v>4</v>
      </c>
      <c r="D134" s="38" t="s">
        <v>209</v>
      </c>
      <c r="E134" s="38">
        <v>1</v>
      </c>
      <c r="F134" s="38">
        <v>3151</v>
      </c>
      <c r="G134" s="37" t="s">
        <v>181</v>
      </c>
      <c r="H134" s="73">
        <v>6300</v>
      </c>
      <c r="I134" s="73">
        <v>-6300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</row>
    <row r="135" spans="1:15" x14ac:dyDescent="0.2">
      <c r="A135" s="38" t="s">
        <v>146</v>
      </c>
      <c r="B135" s="38" t="s">
        <v>207</v>
      </c>
      <c r="C135" s="38">
        <v>4</v>
      </c>
      <c r="D135" s="38" t="s">
        <v>209</v>
      </c>
      <c r="E135" s="38">
        <v>1</v>
      </c>
      <c r="F135" s="38">
        <v>3551</v>
      </c>
      <c r="G135" s="37" t="s">
        <v>158</v>
      </c>
      <c r="H135" s="73">
        <v>20000</v>
      </c>
      <c r="I135" s="73">
        <v>-15000</v>
      </c>
      <c r="J135" s="73">
        <v>5000</v>
      </c>
      <c r="K135" s="73">
        <v>5000</v>
      </c>
      <c r="L135" s="73">
        <v>5000</v>
      </c>
      <c r="M135" s="73">
        <v>5000</v>
      </c>
      <c r="N135" s="73">
        <v>5000</v>
      </c>
      <c r="O135" s="73">
        <v>0</v>
      </c>
    </row>
    <row r="136" spans="1:15" x14ac:dyDescent="0.2">
      <c r="A136" s="38" t="s">
        <v>146</v>
      </c>
      <c r="B136" s="38" t="s">
        <v>207</v>
      </c>
      <c r="C136" s="38">
        <v>4</v>
      </c>
      <c r="D136" s="38" t="s">
        <v>209</v>
      </c>
      <c r="E136" s="38">
        <v>1</v>
      </c>
      <c r="F136" s="38">
        <v>3751</v>
      </c>
      <c r="G136" s="37" t="s">
        <v>159</v>
      </c>
      <c r="H136" s="73">
        <v>5000</v>
      </c>
      <c r="I136" s="73">
        <v>-5000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</row>
    <row r="137" spans="1:15" x14ac:dyDescent="0.2">
      <c r="A137" s="38" t="s">
        <v>146</v>
      </c>
      <c r="B137" s="38" t="s">
        <v>207</v>
      </c>
      <c r="C137" s="38">
        <v>4</v>
      </c>
      <c r="D137" s="38" t="s">
        <v>209</v>
      </c>
      <c r="E137" s="38">
        <v>1</v>
      </c>
      <c r="F137" s="38">
        <v>1131</v>
      </c>
      <c r="G137" s="37" t="s">
        <v>161</v>
      </c>
      <c r="H137" s="73">
        <v>191034.7</v>
      </c>
      <c r="I137" s="73">
        <v>238793.4</v>
      </c>
      <c r="J137" s="73">
        <v>429828.1</v>
      </c>
      <c r="K137" s="73">
        <v>429395.45</v>
      </c>
      <c r="L137" s="73">
        <v>429395.45</v>
      </c>
      <c r="M137" s="73">
        <v>429395.45</v>
      </c>
      <c r="N137" s="73">
        <v>429395.45</v>
      </c>
      <c r="O137" s="73">
        <v>432.65</v>
      </c>
    </row>
    <row r="138" spans="1:15" x14ac:dyDescent="0.2">
      <c r="A138" s="38" t="s">
        <v>146</v>
      </c>
      <c r="B138" s="38" t="s">
        <v>207</v>
      </c>
      <c r="C138" s="38">
        <v>4</v>
      </c>
      <c r="D138" s="38" t="s">
        <v>209</v>
      </c>
      <c r="E138" s="38">
        <v>1</v>
      </c>
      <c r="F138" s="38">
        <v>1212</v>
      </c>
      <c r="G138" s="37" t="s">
        <v>212</v>
      </c>
      <c r="H138" s="73">
        <v>0</v>
      </c>
      <c r="I138" s="73">
        <v>815480.1</v>
      </c>
      <c r="J138" s="73">
        <v>815480.1</v>
      </c>
      <c r="K138" s="73">
        <v>815480.08</v>
      </c>
      <c r="L138" s="73">
        <v>815480.08</v>
      </c>
      <c r="M138" s="73">
        <v>815480.08</v>
      </c>
      <c r="N138" s="73">
        <v>815480.08</v>
      </c>
      <c r="O138" s="73">
        <v>0.02</v>
      </c>
    </row>
    <row r="139" spans="1:15" x14ac:dyDescent="0.2">
      <c r="A139" s="38" t="s">
        <v>146</v>
      </c>
      <c r="B139" s="38" t="s">
        <v>207</v>
      </c>
      <c r="C139" s="38">
        <v>4</v>
      </c>
      <c r="D139" s="38" t="s">
        <v>209</v>
      </c>
      <c r="E139" s="38">
        <v>1</v>
      </c>
      <c r="F139" s="38">
        <v>1551</v>
      </c>
      <c r="G139" s="37" t="s">
        <v>163</v>
      </c>
      <c r="H139" s="73">
        <v>10000</v>
      </c>
      <c r="I139" s="73">
        <v>5000</v>
      </c>
      <c r="J139" s="73">
        <v>15000</v>
      </c>
      <c r="K139" s="73">
        <v>0</v>
      </c>
      <c r="L139" s="73">
        <v>0</v>
      </c>
      <c r="M139" s="73">
        <v>0</v>
      </c>
      <c r="N139" s="73">
        <v>0</v>
      </c>
      <c r="O139" s="73">
        <v>15000</v>
      </c>
    </row>
    <row r="140" spans="1:15" x14ac:dyDescent="0.2">
      <c r="A140" s="38" t="s">
        <v>146</v>
      </c>
      <c r="B140" s="38" t="s">
        <v>207</v>
      </c>
      <c r="C140" s="38">
        <v>4</v>
      </c>
      <c r="D140" s="38" t="s">
        <v>209</v>
      </c>
      <c r="E140" s="38">
        <v>1</v>
      </c>
      <c r="F140" s="38">
        <v>1592</v>
      </c>
      <c r="G140" s="37" t="s">
        <v>164</v>
      </c>
      <c r="H140" s="73">
        <v>6000</v>
      </c>
      <c r="I140" s="73">
        <v>7500</v>
      </c>
      <c r="J140" s="73">
        <v>13500</v>
      </c>
      <c r="K140" s="73">
        <v>13483.33</v>
      </c>
      <c r="L140" s="73">
        <v>13483.33</v>
      </c>
      <c r="M140" s="73">
        <v>13483.33</v>
      </c>
      <c r="N140" s="73">
        <v>13483.33</v>
      </c>
      <c r="O140" s="73">
        <v>16.670000000000002</v>
      </c>
    </row>
    <row r="141" spans="1:15" x14ac:dyDescent="0.2">
      <c r="A141" s="38" t="s">
        <v>146</v>
      </c>
      <c r="B141" s="38" t="s">
        <v>207</v>
      </c>
      <c r="C141" s="38">
        <v>4</v>
      </c>
      <c r="D141" s="38" t="s">
        <v>209</v>
      </c>
      <c r="E141" s="38">
        <v>1</v>
      </c>
      <c r="F141" s="38">
        <v>2111</v>
      </c>
      <c r="G141" s="37" t="s">
        <v>165</v>
      </c>
      <c r="H141" s="73">
        <v>2500</v>
      </c>
      <c r="I141" s="73">
        <v>2000</v>
      </c>
      <c r="J141" s="73">
        <v>4500</v>
      </c>
      <c r="K141" s="73">
        <v>3259.52</v>
      </c>
      <c r="L141" s="73">
        <v>3259.52</v>
      </c>
      <c r="M141" s="73">
        <v>3259.52</v>
      </c>
      <c r="N141" s="73">
        <v>3259.52</v>
      </c>
      <c r="O141" s="73">
        <v>1240.48</v>
      </c>
    </row>
    <row r="142" spans="1:15" x14ac:dyDescent="0.2">
      <c r="A142" s="38" t="s">
        <v>146</v>
      </c>
      <c r="B142" s="38" t="s">
        <v>207</v>
      </c>
      <c r="C142" s="38">
        <v>4</v>
      </c>
      <c r="D142" s="38" t="s">
        <v>209</v>
      </c>
      <c r="E142" s="38">
        <v>1</v>
      </c>
      <c r="F142" s="38">
        <v>2112</v>
      </c>
      <c r="G142" s="37" t="s">
        <v>166</v>
      </c>
      <c r="H142" s="73">
        <v>3000</v>
      </c>
      <c r="I142" s="73">
        <v>2000</v>
      </c>
      <c r="J142" s="73">
        <v>5000</v>
      </c>
      <c r="K142" s="73">
        <v>3890.6</v>
      </c>
      <c r="L142" s="73">
        <v>3890.6</v>
      </c>
      <c r="M142" s="73">
        <v>3890.6</v>
      </c>
      <c r="N142" s="73">
        <v>3890.6</v>
      </c>
      <c r="O142" s="73">
        <v>1109.4000000000001</v>
      </c>
    </row>
    <row r="143" spans="1:15" x14ac:dyDescent="0.2">
      <c r="A143" s="38" t="s">
        <v>146</v>
      </c>
      <c r="B143" s="38" t="s">
        <v>207</v>
      </c>
      <c r="C143" s="38">
        <v>4</v>
      </c>
      <c r="D143" s="38" t="s">
        <v>209</v>
      </c>
      <c r="E143" s="38">
        <v>1</v>
      </c>
      <c r="F143" s="38">
        <v>2612</v>
      </c>
      <c r="G143" s="37" t="s">
        <v>174</v>
      </c>
      <c r="H143" s="73">
        <v>0</v>
      </c>
      <c r="I143" s="73">
        <v>31500</v>
      </c>
      <c r="J143" s="73">
        <v>31500</v>
      </c>
      <c r="K143" s="73">
        <v>11506.77</v>
      </c>
      <c r="L143" s="73">
        <v>11506.77</v>
      </c>
      <c r="M143" s="73">
        <v>11506.77</v>
      </c>
      <c r="N143" s="73">
        <v>11506.77</v>
      </c>
      <c r="O143" s="73">
        <v>19993.23</v>
      </c>
    </row>
    <row r="144" spans="1:15" x14ac:dyDescent="0.2">
      <c r="A144" s="38" t="s">
        <v>146</v>
      </c>
      <c r="B144" s="38" t="s">
        <v>207</v>
      </c>
      <c r="C144" s="38">
        <v>4</v>
      </c>
      <c r="D144" s="38" t="s">
        <v>209</v>
      </c>
      <c r="E144" s="38">
        <v>1</v>
      </c>
      <c r="F144" s="38">
        <v>2911</v>
      </c>
      <c r="G144" s="37" t="s">
        <v>211</v>
      </c>
      <c r="H144" s="73">
        <v>2000</v>
      </c>
      <c r="I144" s="73">
        <v>11000</v>
      </c>
      <c r="J144" s="73">
        <v>13000</v>
      </c>
      <c r="K144" s="73">
        <v>0</v>
      </c>
      <c r="L144" s="73">
        <v>0</v>
      </c>
      <c r="M144" s="73">
        <v>0</v>
      </c>
      <c r="N144" s="73">
        <v>0</v>
      </c>
      <c r="O144" s="73">
        <v>13000</v>
      </c>
    </row>
    <row r="145" spans="1:15" x14ac:dyDescent="0.2">
      <c r="A145" s="38" t="s">
        <v>146</v>
      </c>
      <c r="B145" s="38" t="s">
        <v>207</v>
      </c>
      <c r="C145" s="38">
        <v>4</v>
      </c>
      <c r="D145" s="38" t="s">
        <v>209</v>
      </c>
      <c r="E145" s="38">
        <v>1</v>
      </c>
      <c r="F145" s="38">
        <v>3151</v>
      </c>
      <c r="G145" s="37" t="s">
        <v>181</v>
      </c>
      <c r="H145" s="73">
        <v>0</v>
      </c>
      <c r="I145" s="73">
        <v>6300</v>
      </c>
      <c r="J145" s="73">
        <v>6300</v>
      </c>
      <c r="K145" s="73">
        <v>0</v>
      </c>
      <c r="L145" s="73">
        <v>0</v>
      </c>
      <c r="M145" s="73">
        <v>0</v>
      </c>
      <c r="N145" s="73">
        <v>0</v>
      </c>
      <c r="O145" s="73">
        <v>6300</v>
      </c>
    </row>
    <row r="146" spans="1:15" x14ac:dyDescent="0.2">
      <c r="A146" s="38" t="s">
        <v>146</v>
      </c>
      <c r="B146" s="38" t="s">
        <v>207</v>
      </c>
      <c r="C146" s="38">
        <v>4</v>
      </c>
      <c r="D146" s="38" t="s">
        <v>209</v>
      </c>
      <c r="E146" s="38">
        <v>1</v>
      </c>
      <c r="F146" s="38">
        <v>3391</v>
      </c>
      <c r="G146" s="37" t="s">
        <v>157</v>
      </c>
      <c r="H146" s="73">
        <v>0</v>
      </c>
      <c r="I146" s="73">
        <v>2862519.9</v>
      </c>
      <c r="J146" s="73">
        <v>2862519.9</v>
      </c>
      <c r="K146" s="73">
        <v>2675912</v>
      </c>
      <c r="L146" s="73">
        <v>2675912</v>
      </c>
      <c r="M146" s="73">
        <v>2675912</v>
      </c>
      <c r="N146" s="73">
        <v>2675912</v>
      </c>
      <c r="O146" s="73">
        <v>186607.9</v>
      </c>
    </row>
    <row r="147" spans="1:15" x14ac:dyDescent="0.2">
      <c r="A147" s="38" t="s">
        <v>146</v>
      </c>
      <c r="B147" s="38" t="s">
        <v>207</v>
      </c>
      <c r="C147" s="38">
        <v>4</v>
      </c>
      <c r="D147" s="38" t="s">
        <v>209</v>
      </c>
      <c r="E147" s="38">
        <v>1</v>
      </c>
      <c r="F147" s="38">
        <v>3551</v>
      </c>
      <c r="G147" s="37" t="s">
        <v>158</v>
      </c>
      <c r="H147" s="73">
        <v>0</v>
      </c>
      <c r="I147" s="73">
        <v>15000</v>
      </c>
      <c r="J147" s="73">
        <v>15000</v>
      </c>
      <c r="K147" s="73">
        <v>8582.3799999999992</v>
      </c>
      <c r="L147" s="73">
        <v>8582.3799999999992</v>
      </c>
      <c r="M147" s="73">
        <v>8582.3799999999992</v>
      </c>
      <c r="N147" s="73">
        <v>8582.3799999999992</v>
      </c>
      <c r="O147" s="73">
        <v>6417.62</v>
      </c>
    </row>
    <row r="148" spans="1:15" x14ac:dyDescent="0.2">
      <c r="A148" s="38" t="s">
        <v>146</v>
      </c>
      <c r="B148" s="38" t="s">
        <v>207</v>
      </c>
      <c r="C148" s="38">
        <v>4</v>
      </c>
      <c r="D148" s="38" t="s">
        <v>209</v>
      </c>
      <c r="E148" s="38">
        <v>1</v>
      </c>
      <c r="F148" s="38">
        <v>3751</v>
      </c>
      <c r="G148" s="37" t="s">
        <v>159</v>
      </c>
      <c r="H148" s="73">
        <v>0</v>
      </c>
      <c r="I148" s="73">
        <v>5000</v>
      </c>
      <c r="J148" s="73">
        <v>5000</v>
      </c>
      <c r="K148" s="73">
        <v>0</v>
      </c>
      <c r="L148" s="73">
        <v>0</v>
      </c>
      <c r="M148" s="73">
        <v>0</v>
      </c>
      <c r="N148" s="73">
        <v>0</v>
      </c>
      <c r="O148" s="73">
        <v>5000</v>
      </c>
    </row>
    <row r="149" spans="1:15" x14ac:dyDescent="0.2">
      <c r="A149" s="38" t="s">
        <v>146</v>
      </c>
      <c r="B149" s="38" t="s">
        <v>207</v>
      </c>
      <c r="C149" s="38">
        <v>4</v>
      </c>
      <c r="D149" s="38" t="s">
        <v>209</v>
      </c>
      <c r="E149" s="38">
        <v>2</v>
      </c>
      <c r="G149" s="37" t="s">
        <v>200</v>
      </c>
      <c r="H149" s="73">
        <v>0</v>
      </c>
      <c r="I149" s="73">
        <v>204000</v>
      </c>
      <c r="J149" s="73">
        <v>204000</v>
      </c>
      <c r="K149" s="73">
        <v>0</v>
      </c>
      <c r="L149" s="73">
        <v>0</v>
      </c>
      <c r="M149" s="73">
        <v>0</v>
      </c>
      <c r="N149" s="73">
        <v>0</v>
      </c>
      <c r="O149" s="73">
        <v>204000</v>
      </c>
    </row>
    <row r="150" spans="1:15" x14ac:dyDescent="0.2">
      <c r="A150" s="38" t="s">
        <v>146</v>
      </c>
      <c r="B150" s="38" t="s">
        <v>207</v>
      </c>
      <c r="C150" s="38">
        <v>4</v>
      </c>
      <c r="D150" s="38" t="s">
        <v>209</v>
      </c>
      <c r="E150" s="38">
        <v>2</v>
      </c>
      <c r="F150" s="38">
        <v>6211</v>
      </c>
      <c r="G150" s="37" t="s">
        <v>213</v>
      </c>
      <c r="H150" s="73">
        <v>0</v>
      </c>
      <c r="I150" s="73">
        <v>204000</v>
      </c>
      <c r="J150" s="73">
        <v>204000</v>
      </c>
      <c r="K150" s="73">
        <v>0</v>
      </c>
      <c r="L150" s="73">
        <v>0</v>
      </c>
      <c r="M150" s="73">
        <v>0</v>
      </c>
      <c r="N150" s="73">
        <v>0</v>
      </c>
      <c r="O150" s="73">
        <v>204000</v>
      </c>
    </row>
    <row r="151" spans="1:15" x14ac:dyDescent="0.2">
      <c r="A151" s="38" t="s">
        <v>146</v>
      </c>
      <c r="B151" s="38" t="s">
        <v>207</v>
      </c>
      <c r="C151" s="38">
        <v>5</v>
      </c>
      <c r="G151" s="37" t="s">
        <v>214</v>
      </c>
      <c r="H151" s="73">
        <v>4266480</v>
      </c>
      <c r="I151" s="73">
        <v>-4266480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</row>
    <row r="152" spans="1:15" x14ac:dyDescent="0.2">
      <c r="A152" s="38" t="s">
        <v>146</v>
      </c>
      <c r="B152" s="38" t="s">
        <v>207</v>
      </c>
      <c r="C152" s="38">
        <v>5</v>
      </c>
      <c r="D152" s="38" t="s">
        <v>209</v>
      </c>
      <c r="G152" s="37" t="s">
        <v>210</v>
      </c>
      <c r="H152" s="73">
        <v>4266480</v>
      </c>
      <c r="I152" s="73">
        <v>-4266480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</row>
    <row r="153" spans="1:15" x14ac:dyDescent="0.2">
      <c r="A153" s="38" t="s">
        <v>146</v>
      </c>
      <c r="B153" s="38" t="s">
        <v>207</v>
      </c>
      <c r="C153" s="38">
        <v>5</v>
      </c>
      <c r="D153" s="38" t="s">
        <v>209</v>
      </c>
      <c r="E153" s="38">
        <v>1</v>
      </c>
      <c r="G153" s="37" t="s">
        <v>153</v>
      </c>
      <c r="H153" s="73">
        <v>4266480</v>
      </c>
      <c r="I153" s="73">
        <v>-4266480</v>
      </c>
      <c r="J153" s="73">
        <v>0</v>
      </c>
      <c r="K153" s="73">
        <v>0</v>
      </c>
      <c r="L153" s="73">
        <v>0</v>
      </c>
      <c r="M153" s="73">
        <v>0</v>
      </c>
      <c r="N153" s="73">
        <v>0</v>
      </c>
      <c r="O153" s="73">
        <v>0</v>
      </c>
    </row>
    <row r="154" spans="1:15" x14ac:dyDescent="0.2">
      <c r="A154" s="38" t="s">
        <v>146</v>
      </c>
      <c r="B154" s="38" t="s">
        <v>207</v>
      </c>
      <c r="C154" s="38">
        <v>5</v>
      </c>
      <c r="D154" s="38" t="s">
        <v>209</v>
      </c>
      <c r="E154" s="38">
        <v>1</v>
      </c>
      <c r="F154" s="38">
        <v>1212</v>
      </c>
      <c r="G154" s="37" t="s">
        <v>212</v>
      </c>
      <c r="H154" s="73">
        <v>2175904.7999999998</v>
      </c>
      <c r="I154" s="73">
        <v>-2175904.7999999998</v>
      </c>
      <c r="J154" s="73">
        <v>0</v>
      </c>
      <c r="K154" s="73">
        <v>0</v>
      </c>
      <c r="L154" s="73">
        <v>0</v>
      </c>
      <c r="M154" s="73">
        <v>0</v>
      </c>
      <c r="N154" s="73">
        <v>0</v>
      </c>
      <c r="O154" s="73">
        <v>0</v>
      </c>
    </row>
    <row r="155" spans="1:15" x14ac:dyDescent="0.2">
      <c r="A155" s="38" t="s">
        <v>146</v>
      </c>
      <c r="B155" s="38" t="s">
        <v>207</v>
      </c>
      <c r="C155" s="38">
        <v>5</v>
      </c>
      <c r="D155" s="38" t="s">
        <v>209</v>
      </c>
      <c r="E155" s="38">
        <v>1</v>
      </c>
      <c r="F155" s="38">
        <v>3391</v>
      </c>
      <c r="G155" s="37" t="s">
        <v>157</v>
      </c>
      <c r="H155" s="73">
        <v>2090575.2</v>
      </c>
      <c r="I155" s="73">
        <v>-2090575.2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</row>
    <row r="156" spans="1:15" x14ac:dyDescent="0.2">
      <c r="A156" s="38" t="s">
        <v>146</v>
      </c>
      <c r="B156" s="38" t="s">
        <v>215</v>
      </c>
      <c r="G156" s="37" t="s">
        <v>216</v>
      </c>
      <c r="H156" s="73">
        <v>888600.48</v>
      </c>
      <c r="I156" s="73">
        <v>0</v>
      </c>
      <c r="J156" s="73">
        <v>888600.48</v>
      </c>
      <c r="K156" s="73">
        <v>733477.35</v>
      </c>
      <c r="L156" s="73">
        <v>733477.35</v>
      </c>
      <c r="M156" s="73">
        <v>733477.35</v>
      </c>
      <c r="N156" s="73">
        <v>732807.18</v>
      </c>
      <c r="O156" s="73">
        <v>155123.13</v>
      </c>
    </row>
    <row r="157" spans="1:15" x14ac:dyDescent="0.2">
      <c r="A157" s="38" t="s">
        <v>146</v>
      </c>
      <c r="B157" s="38" t="s">
        <v>215</v>
      </c>
      <c r="C157" s="38">
        <v>4</v>
      </c>
      <c r="G157" s="37" t="s">
        <v>150</v>
      </c>
      <c r="H157" s="73">
        <v>888600.48</v>
      </c>
      <c r="I157" s="73">
        <v>0</v>
      </c>
      <c r="J157" s="73">
        <v>888600.48</v>
      </c>
      <c r="K157" s="73">
        <v>733477.35</v>
      </c>
      <c r="L157" s="73">
        <v>733477.35</v>
      </c>
      <c r="M157" s="73">
        <v>733477.35</v>
      </c>
      <c r="N157" s="73">
        <v>732807.18</v>
      </c>
      <c r="O157" s="73">
        <v>155123.13</v>
      </c>
    </row>
    <row r="158" spans="1:15" x14ac:dyDescent="0.2">
      <c r="A158" s="38" t="s">
        <v>146</v>
      </c>
      <c r="B158" s="38" t="s">
        <v>215</v>
      </c>
      <c r="C158" s="38">
        <v>4</v>
      </c>
      <c r="D158" s="38" t="s">
        <v>217</v>
      </c>
      <c r="G158" s="37" t="s">
        <v>218</v>
      </c>
      <c r="H158" s="73">
        <v>888600.48</v>
      </c>
      <c r="I158" s="73">
        <v>0</v>
      </c>
      <c r="J158" s="73">
        <v>888600.48</v>
      </c>
      <c r="K158" s="73">
        <v>733477.35</v>
      </c>
      <c r="L158" s="73">
        <v>733477.35</v>
      </c>
      <c r="M158" s="73">
        <v>733477.35</v>
      </c>
      <c r="N158" s="73">
        <v>732807.18</v>
      </c>
      <c r="O158" s="73">
        <v>155123.13</v>
      </c>
    </row>
    <row r="159" spans="1:15" x14ac:dyDescent="0.2">
      <c r="A159" s="38" t="s">
        <v>146</v>
      </c>
      <c r="B159" s="38" t="s">
        <v>215</v>
      </c>
      <c r="C159" s="38">
        <v>4</v>
      </c>
      <c r="D159" s="38" t="s">
        <v>217</v>
      </c>
      <c r="E159" s="38">
        <v>1</v>
      </c>
      <c r="G159" s="37" t="s">
        <v>153</v>
      </c>
      <c r="H159" s="73">
        <v>888600.48</v>
      </c>
      <c r="I159" s="73">
        <v>0</v>
      </c>
      <c r="J159" s="73">
        <v>888600.48</v>
      </c>
      <c r="K159" s="73">
        <v>733477.35</v>
      </c>
      <c r="L159" s="73">
        <v>733477.35</v>
      </c>
      <c r="M159" s="73">
        <v>733477.35</v>
      </c>
      <c r="N159" s="73">
        <v>732807.18</v>
      </c>
      <c r="O159" s="73">
        <v>155123.13</v>
      </c>
    </row>
    <row r="160" spans="1:15" x14ac:dyDescent="0.2">
      <c r="A160" s="38" t="s">
        <v>146</v>
      </c>
      <c r="B160" s="38" t="s">
        <v>215</v>
      </c>
      <c r="C160" s="38">
        <v>4</v>
      </c>
      <c r="D160" s="38" t="s">
        <v>217</v>
      </c>
      <c r="E160" s="38">
        <v>1</v>
      </c>
      <c r="F160" s="38">
        <v>1321</v>
      </c>
      <c r="G160" s="37" t="s">
        <v>155</v>
      </c>
      <c r="H160" s="73">
        <v>0</v>
      </c>
      <c r="I160" s="73">
        <v>9466.08</v>
      </c>
      <c r="J160" s="73">
        <v>9466.08</v>
      </c>
      <c r="K160" s="73">
        <v>9465.5400000000009</v>
      </c>
      <c r="L160" s="73">
        <v>9465.5400000000009</v>
      </c>
      <c r="M160" s="73">
        <v>9465.5400000000009</v>
      </c>
      <c r="N160" s="73">
        <v>9465.5400000000009</v>
      </c>
      <c r="O160" s="73">
        <v>0.54</v>
      </c>
    </row>
    <row r="161" spans="1:15" x14ac:dyDescent="0.2">
      <c r="A161" s="38" t="s">
        <v>146</v>
      </c>
      <c r="B161" s="38" t="s">
        <v>215</v>
      </c>
      <c r="C161" s="38">
        <v>4</v>
      </c>
      <c r="D161" s="38" t="s">
        <v>217</v>
      </c>
      <c r="E161" s="38">
        <v>1</v>
      </c>
      <c r="F161" s="38">
        <v>1323</v>
      </c>
      <c r="G161" s="37" t="s">
        <v>156</v>
      </c>
      <c r="H161" s="73">
        <v>0</v>
      </c>
      <c r="I161" s="73">
        <v>63107.199999999997</v>
      </c>
      <c r="J161" s="73">
        <v>63107.199999999997</v>
      </c>
      <c r="K161" s="73">
        <v>62848.81</v>
      </c>
      <c r="L161" s="73">
        <v>62848.81</v>
      </c>
      <c r="M161" s="73">
        <v>62848.81</v>
      </c>
      <c r="N161" s="73">
        <v>62848.81</v>
      </c>
      <c r="O161" s="73">
        <v>258.39</v>
      </c>
    </row>
    <row r="162" spans="1:15" x14ac:dyDescent="0.2">
      <c r="A162" s="38" t="s">
        <v>146</v>
      </c>
      <c r="B162" s="38" t="s">
        <v>215</v>
      </c>
      <c r="C162" s="38">
        <v>4</v>
      </c>
      <c r="D162" s="38" t="s">
        <v>217</v>
      </c>
      <c r="E162" s="38">
        <v>1</v>
      </c>
      <c r="F162" s="38">
        <v>3551</v>
      </c>
      <c r="G162" s="37" t="s">
        <v>158</v>
      </c>
      <c r="H162" s="73">
        <v>0</v>
      </c>
      <c r="I162" s="73">
        <v>17500</v>
      </c>
      <c r="J162" s="73">
        <v>17500</v>
      </c>
      <c r="K162" s="73">
        <v>215.01</v>
      </c>
      <c r="L162" s="73">
        <v>215.01</v>
      </c>
      <c r="M162" s="73">
        <v>215.01</v>
      </c>
      <c r="N162" s="73">
        <v>215.01</v>
      </c>
      <c r="O162" s="73">
        <v>17284.990000000002</v>
      </c>
    </row>
    <row r="163" spans="1:15" x14ac:dyDescent="0.2">
      <c r="A163" s="38" t="s">
        <v>146</v>
      </c>
      <c r="B163" s="38" t="s">
        <v>215</v>
      </c>
      <c r="C163" s="38">
        <v>4</v>
      </c>
      <c r="D163" s="38" t="s">
        <v>217</v>
      </c>
      <c r="E163" s="38">
        <v>1</v>
      </c>
      <c r="F163" s="38">
        <v>1131</v>
      </c>
      <c r="G163" s="37" t="s">
        <v>161</v>
      </c>
      <c r="H163" s="73">
        <v>383902.16</v>
      </c>
      <c r="I163" s="73">
        <v>-239938.85</v>
      </c>
      <c r="J163" s="73">
        <v>143963.31</v>
      </c>
      <c r="K163" s="73">
        <v>143963.31</v>
      </c>
      <c r="L163" s="73">
        <v>143963.31</v>
      </c>
      <c r="M163" s="73">
        <v>143963.31</v>
      </c>
      <c r="N163" s="73">
        <v>143963.31</v>
      </c>
      <c r="O163" s="73">
        <v>0</v>
      </c>
    </row>
    <row r="164" spans="1:15" x14ac:dyDescent="0.2">
      <c r="A164" s="38" t="s">
        <v>146</v>
      </c>
      <c r="B164" s="38" t="s">
        <v>215</v>
      </c>
      <c r="C164" s="38">
        <v>4</v>
      </c>
      <c r="D164" s="38" t="s">
        <v>217</v>
      </c>
      <c r="E164" s="38">
        <v>1</v>
      </c>
      <c r="F164" s="38">
        <v>1212</v>
      </c>
      <c r="G164" s="37" t="s">
        <v>212</v>
      </c>
      <c r="H164" s="73">
        <v>79716</v>
      </c>
      <c r="I164" s="73">
        <v>-50866</v>
      </c>
      <c r="J164" s="73">
        <v>28850</v>
      </c>
      <c r="K164" s="73">
        <v>28828.799999999999</v>
      </c>
      <c r="L164" s="73">
        <v>28828.799999999999</v>
      </c>
      <c r="M164" s="73">
        <v>28828.799999999999</v>
      </c>
      <c r="N164" s="73">
        <v>28828.799999999999</v>
      </c>
      <c r="O164" s="73">
        <v>21.2</v>
      </c>
    </row>
    <row r="165" spans="1:15" x14ac:dyDescent="0.2">
      <c r="A165" s="38" t="s">
        <v>146</v>
      </c>
      <c r="B165" s="38" t="s">
        <v>215</v>
      </c>
      <c r="C165" s="38">
        <v>4</v>
      </c>
      <c r="D165" s="38" t="s">
        <v>217</v>
      </c>
      <c r="E165" s="38">
        <v>1</v>
      </c>
      <c r="F165" s="38">
        <v>1321</v>
      </c>
      <c r="G165" s="37" t="s">
        <v>155</v>
      </c>
      <c r="H165" s="73">
        <v>9466.08</v>
      </c>
      <c r="I165" s="73">
        <v>-9466.08</v>
      </c>
      <c r="J165" s="73">
        <v>0</v>
      </c>
      <c r="K165" s="73">
        <v>0</v>
      </c>
      <c r="L165" s="73">
        <v>0</v>
      </c>
      <c r="M165" s="73">
        <v>0</v>
      </c>
      <c r="N165" s="73">
        <v>0</v>
      </c>
      <c r="O165" s="73">
        <v>0</v>
      </c>
    </row>
    <row r="166" spans="1:15" x14ac:dyDescent="0.2">
      <c r="A166" s="38" t="s">
        <v>146</v>
      </c>
      <c r="B166" s="38" t="s">
        <v>215</v>
      </c>
      <c r="C166" s="38">
        <v>4</v>
      </c>
      <c r="D166" s="38" t="s">
        <v>217</v>
      </c>
      <c r="E166" s="38">
        <v>1</v>
      </c>
      <c r="F166" s="38">
        <v>1323</v>
      </c>
      <c r="G166" s="37" t="s">
        <v>156</v>
      </c>
      <c r="H166" s="73">
        <v>63107.199999999997</v>
      </c>
      <c r="I166" s="73">
        <v>-63107.199999999997</v>
      </c>
      <c r="J166" s="73">
        <v>0</v>
      </c>
      <c r="K166" s="73">
        <v>0</v>
      </c>
      <c r="L166" s="73">
        <v>0</v>
      </c>
      <c r="M166" s="73">
        <v>0</v>
      </c>
      <c r="N166" s="73">
        <v>0</v>
      </c>
      <c r="O166" s="73">
        <v>0</v>
      </c>
    </row>
    <row r="167" spans="1:15" x14ac:dyDescent="0.2">
      <c r="A167" s="38" t="s">
        <v>146</v>
      </c>
      <c r="B167" s="38" t="s">
        <v>215</v>
      </c>
      <c r="C167" s="38">
        <v>4</v>
      </c>
      <c r="D167" s="38" t="s">
        <v>217</v>
      </c>
      <c r="E167" s="38">
        <v>1</v>
      </c>
      <c r="F167" s="38">
        <v>1592</v>
      </c>
      <c r="G167" s="37" t="s">
        <v>164</v>
      </c>
      <c r="H167" s="73">
        <v>16000</v>
      </c>
      <c r="I167" s="73">
        <v>-10000</v>
      </c>
      <c r="J167" s="73">
        <v>6000</v>
      </c>
      <c r="K167" s="73">
        <v>6000</v>
      </c>
      <c r="L167" s="73">
        <v>6000</v>
      </c>
      <c r="M167" s="73">
        <v>6000</v>
      </c>
      <c r="N167" s="73">
        <v>6000</v>
      </c>
      <c r="O167" s="73">
        <v>0</v>
      </c>
    </row>
    <row r="168" spans="1:15" x14ac:dyDescent="0.2">
      <c r="A168" s="38" t="s">
        <v>146</v>
      </c>
      <c r="B168" s="38" t="s">
        <v>215</v>
      </c>
      <c r="C168" s="38">
        <v>4</v>
      </c>
      <c r="D168" s="38" t="s">
        <v>217</v>
      </c>
      <c r="E168" s="38">
        <v>1</v>
      </c>
      <c r="F168" s="38">
        <v>2112</v>
      </c>
      <c r="G168" s="37" t="s">
        <v>166</v>
      </c>
      <c r="H168" s="73">
        <v>5000</v>
      </c>
      <c r="I168" s="73">
        <v>-5000</v>
      </c>
      <c r="J168" s="73">
        <v>0</v>
      </c>
      <c r="K168" s="73">
        <v>0</v>
      </c>
      <c r="L168" s="73">
        <v>0</v>
      </c>
      <c r="M168" s="73">
        <v>0</v>
      </c>
      <c r="N168" s="73">
        <v>0</v>
      </c>
      <c r="O168" s="73">
        <v>0</v>
      </c>
    </row>
    <row r="169" spans="1:15" x14ac:dyDescent="0.2">
      <c r="A169" s="38" t="s">
        <v>146</v>
      </c>
      <c r="B169" s="38" t="s">
        <v>215</v>
      </c>
      <c r="C169" s="38">
        <v>4</v>
      </c>
      <c r="D169" s="38" t="s">
        <v>217</v>
      </c>
      <c r="E169" s="38">
        <v>1</v>
      </c>
      <c r="F169" s="38">
        <v>2612</v>
      </c>
      <c r="G169" s="37" t="s">
        <v>174</v>
      </c>
      <c r="H169" s="73">
        <v>13500</v>
      </c>
      <c r="I169" s="73">
        <v>0</v>
      </c>
      <c r="J169" s="73">
        <v>13500</v>
      </c>
      <c r="K169" s="73">
        <v>13500</v>
      </c>
      <c r="L169" s="73">
        <v>13500</v>
      </c>
      <c r="M169" s="73">
        <v>13500</v>
      </c>
      <c r="N169" s="73">
        <v>13500</v>
      </c>
      <c r="O169" s="73">
        <v>0</v>
      </c>
    </row>
    <row r="170" spans="1:15" x14ac:dyDescent="0.2">
      <c r="A170" s="38" t="s">
        <v>146</v>
      </c>
      <c r="B170" s="38" t="s">
        <v>215</v>
      </c>
      <c r="C170" s="38">
        <v>4</v>
      </c>
      <c r="D170" s="38" t="s">
        <v>217</v>
      </c>
      <c r="E170" s="38">
        <v>1</v>
      </c>
      <c r="F170" s="38">
        <v>3151</v>
      </c>
      <c r="G170" s="37" t="s">
        <v>181</v>
      </c>
      <c r="H170" s="73">
        <v>2100</v>
      </c>
      <c r="I170" s="73">
        <v>-2100</v>
      </c>
      <c r="J170" s="73">
        <v>0</v>
      </c>
      <c r="K170" s="73">
        <v>0</v>
      </c>
      <c r="L170" s="73">
        <v>0</v>
      </c>
      <c r="M170" s="73">
        <v>0</v>
      </c>
      <c r="N170" s="73">
        <v>0</v>
      </c>
      <c r="O170" s="73">
        <v>0</v>
      </c>
    </row>
    <row r="171" spans="1:15" x14ac:dyDescent="0.2">
      <c r="A171" s="38" t="s">
        <v>146</v>
      </c>
      <c r="B171" s="38" t="s">
        <v>215</v>
      </c>
      <c r="C171" s="38">
        <v>4</v>
      </c>
      <c r="D171" s="38" t="s">
        <v>217</v>
      </c>
      <c r="E171" s="38">
        <v>1</v>
      </c>
      <c r="F171" s="38">
        <v>3551</v>
      </c>
      <c r="G171" s="37" t="s">
        <v>158</v>
      </c>
      <c r="H171" s="73">
        <v>20000</v>
      </c>
      <c r="I171" s="73">
        <v>-17500</v>
      </c>
      <c r="J171" s="73">
        <v>2500</v>
      </c>
      <c r="K171" s="73">
        <v>1221</v>
      </c>
      <c r="L171" s="73">
        <v>1221</v>
      </c>
      <c r="M171" s="73">
        <v>1221</v>
      </c>
      <c r="N171" s="73">
        <v>1221</v>
      </c>
      <c r="O171" s="73">
        <v>1279</v>
      </c>
    </row>
    <row r="172" spans="1:15" x14ac:dyDescent="0.2">
      <c r="A172" s="38" t="s">
        <v>146</v>
      </c>
      <c r="B172" s="38" t="s">
        <v>215</v>
      </c>
      <c r="C172" s="38">
        <v>4</v>
      </c>
      <c r="D172" s="38" t="s">
        <v>217</v>
      </c>
      <c r="E172" s="38">
        <v>1</v>
      </c>
      <c r="F172" s="38">
        <v>3751</v>
      </c>
      <c r="G172" s="37" t="s">
        <v>159</v>
      </c>
      <c r="H172" s="73">
        <v>5000</v>
      </c>
      <c r="I172" s="73">
        <v>-5000</v>
      </c>
      <c r="J172" s="73">
        <v>0</v>
      </c>
      <c r="K172" s="73">
        <v>0</v>
      </c>
      <c r="L172" s="73">
        <v>0</v>
      </c>
      <c r="M172" s="73">
        <v>0</v>
      </c>
      <c r="N172" s="73">
        <v>0</v>
      </c>
      <c r="O172" s="73">
        <v>0</v>
      </c>
    </row>
    <row r="173" spans="1:15" x14ac:dyDescent="0.2">
      <c r="A173" s="38" t="s">
        <v>146</v>
      </c>
      <c r="B173" s="38" t="s">
        <v>215</v>
      </c>
      <c r="C173" s="38">
        <v>4</v>
      </c>
      <c r="D173" s="38" t="s">
        <v>217</v>
      </c>
      <c r="E173" s="38">
        <v>1</v>
      </c>
      <c r="F173" s="38">
        <v>1131</v>
      </c>
      <c r="G173" s="37" t="s">
        <v>161</v>
      </c>
      <c r="H173" s="73">
        <v>191951.04</v>
      </c>
      <c r="I173" s="73">
        <v>239938.85</v>
      </c>
      <c r="J173" s="73">
        <v>431889.89</v>
      </c>
      <c r="K173" s="73">
        <v>429596.69</v>
      </c>
      <c r="L173" s="73">
        <v>429596.69</v>
      </c>
      <c r="M173" s="73">
        <v>429596.69</v>
      </c>
      <c r="N173" s="73">
        <v>429596.69</v>
      </c>
      <c r="O173" s="73">
        <v>2293.1999999999998</v>
      </c>
    </row>
    <row r="174" spans="1:15" x14ac:dyDescent="0.2">
      <c r="A174" s="38" t="s">
        <v>146</v>
      </c>
      <c r="B174" s="38" t="s">
        <v>215</v>
      </c>
      <c r="C174" s="38">
        <v>4</v>
      </c>
      <c r="D174" s="38" t="s">
        <v>217</v>
      </c>
      <c r="E174" s="38">
        <v>1</v>
      </c>
      <c r="F174" s="38">
        <v>1212</v>
      </c>
      <c r="G174" s="37" t="s">
        <v>212</v>
      </c>
      <c r="H174" s="73">
        <v>39858</v>
      </c>
      <c r="I174" s="73">
        <v>50866</v>
      </c>
      <c r="J174" s="73">
        <v>90724</v>
      </c>
      <c r="K174" s="73">
        <v>0</v>
      </c>
      <c r="L174" s="73">
        <v>0</v>
      </c>
      <c r="M174" s="73">
        <v>0</v>
      </c>
      <c r="N174" s="73">
        <v>0</v>
      </c>
      <c r="O174" s="73">
        <v>90724</v>
      </c>
    </row>
    <row r="175" spans="1:15" x14ac:dyDescent="0.2">
      <c r="A175" s="38" t="s">
        <v>146</v>
      </c>
      <c r="B175" s="38" t="s">
        <v>215</v>
      </c>
      <c r="C175" s="38">
        <v>4</v>
      </c>
      <c r="D175" s="38" t="s">
        <v>217</v>
      </c>
      <c r="E175" s="38">
        <v>1</v>
      </c>
      <c r="F175" s="38">
        <v>1551</v>
      </c>
      <c r="G175" s="37" t="s">
        <v>163</v>
      </c>
      <c r="H175" s="73">
        <v>15000</v>
      </c>
      <c r="I175" s="73">
        <v>0</v>
      </c>
      <c r="J175" s="73">
        <v>15000</v>
      </c>
      <c r="K175" s="73">
        <v>0</v>
      </c>
      <c r="L175" s="73">
        <v>0</v>
      </c>
      <c r="M175" s="73">
        <v>0</v>
      </c>
      <c r="N175" s="73">
        <v>0</v>
      </c>
      <c r="O175" s="73">
        <v>15000</v>
      </c>
    </row>
    <row r="176" spans="1:15" x14ac:dyDescent="0.2">
      <c r="A176" s="38" t="s">
        <v>146</v>
      </c>
      <c r="B176" s="38" t="s">
        <v>215</v>
      </c>
      <c r="C176" s="38">
        <v>4</v>
      </c>
      <c r="D176" s="38" t="s">
        <v>217</v>
      </c>
      <c r="E176" s="38">
        <v>1</v>
      </c>
      <c r="F176" s="38">
        <v>1592</v>
      </c>
      <c r="G176" s="37" t="s">
        <v>164</v>
      </c>
      <c r="H176" s="73">
        <v>8000</v>
      </c>
      <c r="I176" s="73">
        <v>10000</v>
      </c>
      <c r="J176" s="73">
        <v>18000</v>
      </c>
      <c r="K176" s="73">
        <v>17900</v>
      </c>
      <c r="L176" s="73">
        <v>17900</v>
      </c>
      <c r="M176" s="73">
        <v>17900</v>
      </c>
      <c r="N176" s="73">
        <v>17900</v>
      </c>
      <c r="O176" s="73">
        <v>100</v>
      </c>
    </row>
    <row r="177" spans="1:15" x14ac:dyDescent="0.2">
      <c r="A177" s="38" t="s">
        <v>146</v>
      </c>
      <c r="B177" s="38" t="s">
        <v>215</v>
      </c>
      <c r="C177" s="38">
        <v>4</v>
      </c>
      <c r="D177" s="38" t="s">
        <v>217</v>
      </c>
      <c r="E177" s="38">
        <v>1</v>
      </c>
      <c r="F177" s="38">
        <v>2111</v>
      </c>
      <c r="G177" s="37" t="s">
        <v>165</v>
      </c>
      <c r="H177" s="73">
        <v>7500</v>
      </c>
      <c r="I177" s="73">
        <v>0</v>
      </c>
      <c r="J177" s="73">
        <v>7500</v>
      </c>
      <c r="K177" s="73">
        <v>4722.8999999999996</v>
      </c>
      <c r="L177" s="73">
        <v>4722.8999999999996</v>
      </c>
      <c r="M177" s="73">
        <v>4722.8999999999996</v>
      </c>
      <c r="N177" s="73">
        <v>4722.8999999999996</v>
      </c>
      <c r="O177" s="73">
        <v>2777.1</v>
      </c>
    </row>
    <row r="178" spans="1:15" x14ac:dyDescent="0.2">
      <c r="A178" s="38" t="s">
        <v>146</v>
      </c>
      <c r="B178" s="38" t="s">
        <v>215</v>
      </c>
      <c r="C178" s="38">
        <v>4</v>
      </c>
      <c r="D178" s="38" t="s">
        <v>217</v>
      </c>
      <c r="E178" s="38">
        <v>1</v>
      </c>
      <c r="F178" s="38">
        <v>2112</v>
      </c>
      <c r="G178" s="37" t="s">
        <v>166</v>
      </c>
      <c r="H178" s="73">
        <v>0</v>
      </c>
      <c r="I178" s="73">
        <v>5000</v>
      </c>
      <c r="J178" s="73">
        <v>5000</v>
      </c>
      <c r="K178" s="73">
        <v>3911.6</v>
      </c>
      <c r="L178" s="73">
        <v>3911.6</v>
      </c>
      <c r="M178" s="73">
        <v>3911.6</v>
      </c>
      <c r="N178" s="73">
        <v>3911.6</v>
      </c>
      <c r="O178" s="73">
        <v>1088.4000000000001</v>
      </c>
    </row>
    <row r="179" spans="1:15" x14ac:dyDescent="0.2">
      <c r="A179" s="38" t="s">
        <v>146</v>
      </c>
      <c r="B179" s="38" t="s">
        <v>215</v>
      </c>
      <c r="C179" s="38">
        <v>4</v>
      </c>
      <c r="D179" s="38" t="s">
        <v>217</v>
      </c>
      <c r="E179" s="38">
        <v>1</v>
      </c>
      <c r="F179" s="38">
        <v>2612</v>
      </c>
      <c r="G179" s="37" t="s">
        <v>174</v>
      </c>
      <c r="H179" s="73">
        <v>28500</v>
      </c>
      <c r="I179" s="73">
        <v>0</v>
      </c>
      <c r="J179" s="73">
        <v>28500</v>
      </c>
      <c r="K179" s="73">
        <v>10808.69</v>
      </c>
      <c r="L179" s="73">
        <v>10808.69</v>
      </c>
      <c r="M179" s="73">
        <v>10808.69</v>
      </c>
      <c r="N179" s="73">
        <v>10138.52</v>
      </c>
      <c r="O179" s="73">
        <v>17691.310000000001</v>
      </c>
    </row>
    <row r="180" spans="1:15" x14ac:dyDescent="0.2">
      <c r="A180" s="38" t="s">
        <v>146</v>
      </c>
      <c r="B180" s="38" t="s">
        <v>215</v>
      </c>
      <c r="C180" s="38">
        <v>4</v>
      </c>
      <c r="D180" s="38" t="s">
        <v>217</v>
      </c>
      <c r="E180" s="38">
        <v>1</v>
      </c>
      <c r="F180" s="38">
        <v>3151</v>
      </c>
      <c r="G180" s="37" t="s">
        <v>181</v>
      </c>
      <c r="H180" s="73">
        <v>0</v>
      </c>
      <c r="I180" s="73">
        <v>2100</v>
      </c>
      <c r="J180" s="73">
        <v>2100</v>
      </c>
      <c r="K180" s="73">
        <v>0</v>
      </c>
      <c r="L180" s="73">
        <v>0</v>
      </c>
      <c r="M180" s="73">
        <v>0</v>
      </c>
      <c r="N180" s="73">
        <v>0</v>
      </c>
      <c r="O180" s="73">
        <v>2100</v>
      </c>
    </row>
    <row r="181" spans="1:15" x14ac:dyDescent="0.2">
      <c r="A181" s="38" t="s">
        <v>146</v>
      </c>
      <c r="B181" s="38" t="s">
        <v>215</v>
      </c>
      <c r="C181" s="38">
        <v>4</v>
      </c>
      <c r="D181" s="38" t="s">
        <v>217</v>
      </c>
      <c r="E181" s="38">
        <v>1</v>
      </c>
      <c r="F181" s="38">
        <v>3751</v>
      </c>
      <c r="G181" s="37" t="s">
        <v>159</v>
      </c>
      <c r="H181" s="73">
        <v>0</v>
      </c>
      <c r="I181" s="73">
        <v>5000</v>
      </c>
      <c r="J181" s="73">
        <v>5000</v>
      </c>
      <c r="K181" s="73">
        <v>495</v>
      </c>
      <c r="L181" s="73">
        <v>495</v>
      </c>
      <c r="M181" s="73">
        <v>495</v>
      </c>
      <c r="N181" s="73">
        <v>495</v>
      </c>
      <c r="O181" s="73">
        <v>4505</v>
      </c>
    </row>
    <row r="182" spans="1:15" x14ac:dyDescent="0.2">
      <c r="A182" s="38" t="s">
        <v>146</v>
      </c>
      <c r="B182" s="38" t="s">
        <v>215</v>
      </c>
      <c r="C182" s="38">
        <v>4</v>
      </c>
      <c r="D182" s="38" t="s">
        <v>217</v>
      </c>
      <c r="E182" s="38">
        <v>1</v>
      </c>
      <c r="F182" s="38">
        <v>7411</v>
      </c>
      <c r="G182" s="37" t="s">
        <v>219</v>
      </c>
      <c r="H182" s="73">
        <v>0</v>
      </c>
      <c r="I182" s="73">
        <v>0</v>
      </c>
      <c r="J182" s="73">
        <v>0</v>
      </c>
      <c r="K182" s="73">
        <v>0</v>
      </c>
      <c r="L182" s="73">
        <v>0</v>
      </c>
      <c r="M182" s="73">
        <v>0</v>
      </c>
      <c r="N182" s="73">
        <v>0</v>
      </c>
      <c r="O182" s="73">
        <v>0</v>
      </c>
    </row>
    <row r="183" spans="1:15" x14ac:dyDescent="0.2">
      <c r="A183" s="38" t="s">
        <v>146</v>
      </c>
      <c r="B183" s="38" t="s">
        <v>220</v>
      </c>
      <c r="G183" s="37" t="s">
        <v>221</v>
      </c>
      <c r="H183" s="73">
        <v>0</v>
      </c>
      <c r="I183" s="73">
        <v>1000000</v>
      </c>
      <c r="J183" s="73">
        <v>1000000</v>
      </c>
      <c r="K183" s="73">
        <v>987732.08</v>
      </c>
      <c r="L183" s="73">
        <v>987732.08</v>
      </c>
      <c r="M183" s="73">
        <v>987732.08</v>
      </c>
      <c r="N183" s="73">
        <v>987732.08</v>
      </c>
      <c r="O183" s="73">
        <v>12267.92</v>
      </c>
    </row>
    <row r="184" spans="1:15" x14ac:dyDescent="0.2">
      <c r="A184" s="38" t="s">
        <v>146</v>
      </c>
      <c r="B184" s="38" t="s">
        <v>220</v>
      </c>
      <c r="C184" s="38">
        <v>4</v>
      </c>
      <c r="G184" s="37" t="s">
        <v>150</v>
      </c>
      <c r="H184" s="73">
        <v>0</v>
      </c>
      <c r="I184" s="73">
        <v>1000000</v>
      </c>
      <c r="J184" s="73">
        <v>1000000</v>
      </c>
      <c r="K184" s="73">
        <v>987732.08</v>
      </c>
      <c r="L184" s="73">
        <v>987732.08</v>
      </c>
      <c r="M184" s="73">
        <v>987732.08</v>
      </c>
      <c r="N184" s="73">
        <v>987732.08</v>
      </c>
      <c r="O184" s="73">
        <v>12267.92</v>
      </c>
    </row>
    <row r="185" spans="1:15" x14ac:dyDescent="0.2">
      <c r="A185" s="38" t="s">
        <v>146</v>
      </c>
      <c r="B185" s="38" t="s">
        <v>220</v>
      </c>
      <c r="C185" s="38">
        <v>4</v>
      </c>
      <c r="D185" s="38" t="s">
        <v>217</v>
      </c>
      <c r="G185" s="37" t="s">
        <v>218</v>
      </c>
      <c r="H185" s="73">
        <v>0</v>
      </c>
      <c r="I185" s="73">
        <v>1000000</v>
      </c>
      <c r="J185" s="73">
        <v>1000000</v>
      </c>
      <c r="K185" s="73">
        <v>987732.08</v>
      </c>
      <c r="L185" s="73">
        <v>987732.08</v>
      </c>
      <c r="M185" s="73">
        <v>987732.08</v>
      </c>
      <c r="N185" s="73">
        <v>987732.08</v>
      </c>
      <c r="O185" s="73">
        <v>12267.92</v>
      </c>
    </row>
    <row r="186" spans="1:15" x14ac:dyDescent="0.2">
      <c r="A186" s="38" t="s">
        <v>146</v>
      </c>
      <c r="B186" s="38" t="s">
        <v>220</v>
      </c>
      <c r="C186" s="38">
        <v>4</v>
      </c>
      <c r="D186" s="38" t="s">
        <v>217</v>
      </c>
      <c r="E186" s="38">
        <v>1</v>
      </c>
      <c r="G186" s="37" t="s">
        <v>153</v>
      </c>
      <c r="H186" s="73">
        <v>0</v>
      </c>
      <c r="I186" s="73">
        <v>1000000</v>
      </c>
      <c r="J186" s="73">
        <v>1000000</v>
      </c>
      <c r="K186" s="73">
        <v>987732.08</v>
      </c>
      <c r="L186" s="73">
        <v>987732.08</v>
      </c>
      <c r="M186" s="73">
        <v>987732.08</v>
      </c>
      <c r="N186" s="73">
        <v>987732.08</v>
      </c>
      <c r="O186" s="73">
        <v>12267.92</v>
      </c>
    </row>
    <row r="187" spans="1:15" x14ac:dyDescent="0.2">
      <c r="A187" s="38" t="s">
        <v>146</v>
      </c>
      <c r="B187" s="38" t="s">
        <v>220</v>
      </c>
      <c r="C187" s="38">
        <v>4</v>
      </c>
      <c r="D187" s="38" t="s">
        <v>217</v>
      </c>
      <c r="E187" s="38">
        <v>1</v>
      </c>
      <c r="F187" s="38">
        <v>7411</v>
      </c>
      <c r="G187" s="37" t="s">
        <v>219</v>
      </c>
      <c r="H187" s="73">
        <v>0</v>
      </c>
      <c r="I187" s="73">
        <v>0</v>
      </c>
      <c r="J187" s="73">
        <v>0</v>
      </c>
      <c r="K187" s="73">
        <v>0</v>
      </c>
      <c r="L187" s="73">
        <v>0</v>
      </c>
      <c r="M187" s="73">
        <v>0</v>
      </c>
      <c r="N187" s="73">
        <v>0</v>
      </c>
      <c r="O187" s="73">
        <v>0</v>
      </c>
    </row>
    <row r="188" spans="1:15" x14ac:dyDescent="0.2">
      <c r="A188" s="38" t="s">
        <v>146</v>
      </c>
      <c r="B188" s="38" t="s">
        <v>220</v>
      </c>
      <c r="C188" s="38">
        <v>4</v>
      </c>
      <c r="D188" s="38" t="s">
        <v>217</v>
      </c>
      <c r="E188" s="38">
        <v>1</v>
      </c>
      <c r="F188" s="38">
        <v>7481</v>
      </c>
      <c r="G188" s="37" t="s">
        <v>222</v>
      </c>
      <c r="H188" s="73">
        <v>0</v>
      </c>
      <c r="I188" s="73">
        <v>1000000</v>
      </c>
      <c r="J188" s="73">
        <v>1000000</v>
      </c>
      <c r="K188" s="73">
        <v>987732.08</v>
      </c>
      <c r="L188" s="73">
        <v>987732.08</v>
      </c>
      <c r="M188" s="73">
        <v>987732.08</v>
      </c>
      <c r="N188" s="73">
        <v>987732.08</v>
      </c>
      <c r="O188" s="73">
        <v>12267.92</v>
      </c>
    </row>
    <row r="189" spans="1:15" x14ac:dyDescent="0.2">
      <c r="A189" s="38" t="s">
        <v>146</v>
      </c>
      <c r="B189" s="38" t="s">
        <v>223</v>
      </c>
      <c r="G189" s="37" t="s">
        <v>224</v>
      </c>
      <c r="H189" s="73">
        <v>0</v>
      </c>
      <c r="I189" s="73">
        <v>0</v>
      </c>
      <c r="J189" s="73">
        <v>0</v>
      </c>
      <c r="K189" s="73">
        <v>0</v>
      </c>
      <c r="L189" s="73">
        <v>0</v>
      </c>
      <c r="M189" s="73">
        <v>0</v>
      </c>
      <c r="N189" s="73">
        <v>0</v>
      </c>
      <c r="O189" s="73">
        <v>0</v>
      </c>
    </row>
    <row r="190" spans="1:15" x14ac:dyDescent="0.2">
      <c r="A190" s="38" t="s">
        <v>146</v>
      </c>
      <c r="B190" s="38" t="s">
        <v>223</v>
      </c>
      <c r="C190" s="38">
        <v>4</v>
      </c>
      <c r="G190" s="37" t="s">
        <v>150</v>
      </c>
      <c r="H190" s="73">
        <v>0</v>
      </c>
      <c r="I190" s="73">
        <v>0</v>
      </c>
      <c r="J190" s="73">
        <v>0</v>
      </c>
      <c r="K190" s="73">
        <v>0</v>
      </c>
      <c r="L190" s="73">
        <v>0</v>
      </c>
      <c r="M190" s="73">
        <v>0</v>
      </c>
      <c r="N190" s="73">
        <v>0</v>
      </c>
      <c r="O190" s="73">
        <v>0</v>
      </c>
    </row>
    <row r="191" spans="1:15" x14ac:dyDescent="0.2">
      <c r="A191" s="38" t="s">
        <v>146</v>
      </c>
      <c r="B191" s="38" t="s">
        <v>223</v>
      </c>
      <c r="C191" s="38">
        <v>4</v>
      </c>
      <c r="D191" s="38" t="s">
        <v>217</v>
      </c>
      <c r="G191" s="37" t="s">
        <v>218</v>
      </c>
      <c r="H191" s="73">
        <v>0</v>
      </c>
      <c r="I191" s="73">
        <v>0</v>
      </c>
      <c r="J191" s="73">
        <v>0</v>
      </c>
      <c r="K191" s="73">
        <v>0</v>
      </c>
      <c r="L191" s="73">
        <v>0</v>
      </c>
      <c r="M191" s="73">
        <v>0</v>
      </c>
      <c r="N191" s="73">
        <v>0</v>
      </c>
      <c r="O191" s="73">
        <v>0</v>
      </c>
    </row>
    <row r="192" spans="1:15" x14ac:dyDescent="0.2">
      <c r="A192" s="38" t="s">
        <v>146</v>
      </c>
      <c r="B192" s="38" t="s">
        <v>223</v>
      </c>
      <c r="C192" s="38">
        <v>4</v>
      </c>
      <c r="D192" s="38" t="s">
        <v>217</v>
      </c>
      <c r="E192" s="38">
        <v>1</v>
      </c>
      <c r="G192" s="37" t="s">
        <v>153</v>
      </c>
      <c r="H192" s="73">
        <v>0</v>
      </c>
      <c r="I192" s="73">
        <v>0</v>
      </c>
      <c r="J192" s="73">
        <v>0</v>
      </c>
      <c r="K192" s="73">
        <v>0</v>
      </c>
      <c r="L192" s="73">
        <v>0</v>
      </c>
      <c r="M192" s="73">
        <v>0</v>
      </c>
      <c r="N192" s="73">
        <v>0</v>
      </c>
      <c r="O192" s="73">
        <v>0</v>
      </c>
    </row>
    <row r="193" spans="1:15" x14ac:dyDescent="0.2">
      <c r="A193" s="38" t="s">
        <v>146</v>
      </c>
      <c r="B193" s="38" t="s">
        <v>223</v>
      </c>
      <c r="C193" s="38">
        <v>4</v>
      </c>
      <c r="D193" s="38" t="s">
        <v>217</v>
      </c>
      <c r="E193" s="38">
        <v>1</v>
      </c>
      <c r="F193" s="38">
        <v>7411</v>
      </c>
      <c r="G193" s="37" t="s">
        <v>219</v>
      </c>
      <c r="H193" s="73">
        <v>0</v>
      </c>
      <c r="I193" s="73">
        <v>0</v>
      </c>
      <c r="J193" s="73">
        <v>0</v>
      </c>
      <c r="K193" s="73">
        <v>0</v>
      </c>
      <c r="L193" s="73">
        <v>0</v>
      </c>
      <c r="M193" s="73">
        <v>0</v>
      </c>
      <c r="N193" s="73">
        <v>0</v>
      </c>
      <c r="O193" s="73">
        <v>0</v>
      </c>
    </row>
    <row r="194" spans="1:15" x14ac:dyDescent="0.2">
      <c r="A194" s="38" t="s">
        <v>146</v>
      </c>
      <c r="B194" s="38" t="s">
        <v>223</v>
      </c>
      <c r="C194" s="38">
        <v>4</v>
      </c>
      <c r="D194" s="38" t="s">
        <v>217</v>
      </c>
      <c r="E194" s="38">
        <v>1</v>
      </c>
      <c r="F194" s="38">
        <v>7481</v>
      </c>
      <c r="G194" s="37" t="s">
        <v>222</v>
      </c>
      <c r="H194" s="73">
        <v>0</v>
      </c>
      <c r="I194" s="73">
        <v>0</v>
      </c>
      <c r="J194" s="73">
        <v>0</v>
      </c>
      <c r="K194" s="73">
        <v>0</v>
      </c>
      <c r="L194" s="73">
        <v>0</v>
      </c>
      <c r="M194" s="73">
        <v>0</v>
      </c>
      <c r="N194" s="73">
        <v>0</v>
      </c>
      <c r="O194" s="73">
        <v>0</v>
      </c>
    </row>
    <row r="195" spans="1:15" x14ac:dyDescent="0.2">
      <c r="A195" s="38" t="s">
        <v>146</v>
      </c>
      <c r="B195" s="38" t="s">
        <v>225</v>
      </c>
      <c r="G195" s="37" t="s">
        <v>226</v>
      </c>
      <c r="H195" s="73">
        <v>0</v>
      </c>
      <c r="I195" s="73">
        <v>20000</v>
      </c>
      <c r="J195" s="73">
        <v>20000</v>
      </c>
      <c r="K195" s="73">
        <v>19500</v>
      </c>
      <c r="L195" s="73">
        <v>0</v>
      </c>
      <c r="M195" s="73">
        <v>0</v>
      </c>
      <c r="N195" s="73">
        <v>0</v>
      </c>
      <c r="O195" s="73">
        <v>20000</v>
      </c>
    </row>
    <row r="196" spans="1:15" x14ac:dyDescent="0.2">
      <c r="A196" s="38" t="s">
        <v>146</v>
      </c>
      <c r="B196" s="38" t="s">
        <v>225</v>
      </c>
      <c r="C196" s="38">
        <v>4</v>
      </c>
      <c r="G196" s="37" t="s">
        <v>150</v>
      </c>
      <c r="H196" s="73">
        <v>0</v>
      </c>
      <c r="I196" s="73">
        <v>20000</v>
      </c>
      <c r="J196" s="73">
        <v>20000</v>
      </c>
      <c r="K196" s="73">
        <v>19500</v>
      </c>
      <c r="L196" s="73">
        <v>0</v>
      </c>
      <c r="M196" s="73">
        <v>0</v>
      </c>
      <c r="N196" s="73">
        <v>0</v>
      </c>
      <c r="O196" s="73">
        <v>20000</v>
      </c>
    </row>
    <row r="197" spans="1:15" x14ac:dyDescent="0.2">
      <c r="A197" s="38" t="s">
        <v>146</v>
      </c>
      <c r="B197" s="38" t="s">
        <v>225</v>
      </c>
      <c r="C197" s="38">
        <v>4</v>
      </c>
      <c r="D197" s="38" t="s">
        <v>209</v>
      </c>
      <c r="G197" s="37" t="s">
        <v>210</v>
      </c>
      <c r="H197" s="73">
        <v>0</v>
      </c>
      <c r="I197" s="73">
        <v>20000</v>
      </c>
      <c r="J197" s="73">
        <v>20000</v>
      </c>
      <c r="K197" s="73">
        <v>19500</v>
      </c>
      <c r="L197" s="73">
        <v>0</v>
      </c>
      <c r="M197" s="73">
        <v>0</v>
      </c>
      <c r="N197" s="73">
        <v>0</v>
      </c>
      <c r="O197" s="73">
        <v>20000</v>
      </c>
    </row>
    <row r="198" spans="1:15" x14ac:dyDescent="0.2">
      <c r="A198" s="38" t="s">
        <v>146</v>
      </c>
      <c r="B198" s="38" t="s">
        <v>225</v>
      </c>
      <c r="C198" s="38">
        <v>4</v>
      </c>
      <c r="D198" s="38" t="s">
        <v>209</v>
      </c>
      <c r="E198" s="38">
        <v>2</v>
      </c>
      <c r="G198" s="37" t="s">
        <v>200</v>
      </c>
      <c r="H198" s="73">
        <v>0</v>
      </c>
      <c r="I198" s="73">
        <v>20000</v>
      </c>
      <c r="J198" s="73">
        <v>20000</v>
      </c>
      <c r="K198" s="73">
        <v>19500</v>
      </c>
      <c r="L198" s="73">
        <v>0</v>
      </c>
      <c r="M198" s="73">
        <v>0</v>
      </c>
      <c r="N198" s="73">
        <v>0</v>
      </c>
      <c r="O198" s="73">
        <v>20000</v>
      </c>
    </row>
    <row r="199" spans="1:15" x14ac:dyDescent="0.2">
      <c r="A199" s="38" t="s">
        <v>146</v>
      </c>
      <c r="B199" s="38" t="s">
        <v>225</v>
      </c>
      <c r="C199" s="38">
        <v>4</v>
      </c>
      <c r="D199" s="38" t="s">
        <v>209</v>
      </c>
      <c r="E199" s="38">
        <v>2</v>
      </c>
      <c r="F199" s="38">
        <v>6231</v>
      </c>
      <c r="G199" s="37" t="s">
        <v>227</v>
      </c>
      <c r="H199" s="73">
        <v>0</v>
      </c>
      <c r="I199" s="73">
        <v>0</v>
      </c>
      <c r="J199" s="73">
        <v>0</v>
      </c>
      <c r="K199" s="73">
        <v>0</v>
      </c>
      <c r="L199" s="73">
        <v>0</v>
      </c>
      <c r="M199" s="73">
        <v>0</v>
      </c>
      <c r="N199" s="73">
        <v>0</v>
      </c>
      <c r="O199" s="73">
        <v>0</v>
      </c>
    </row>
    <row r="200" spans="1:15" x14ac:dyDescent="0.2">
      <c r="A200" s="38" t="s">
        <v>146</v>
      </c>
      <c r="B200" s="38" t="s">
        <v>225</v>
      </c>
      <c r="C200" s="38">
        <v>4</v>
      </c>
      <c r="D200" s="38" t="s">
        <v>209</v>
      </c>
      <c r="E200" s="38">
        <v>2</v>
      </c>
      <c r="F200" s="38">
        <v>6241</v>
      </c>
      <c r="G200" s="37" t="s">
        <v>228</v>
      </c>
      <c r="H200" s="73">
        <v>0</v>
      </c>
      <c r="I200" s="73">
        <v>20000</v>
      </c>
      <c r="J200" s="73">
        <v>20000</v>
      </c>
      <c r="K200" s="73">
        <v>19500</v>
      </c>
      <c r="L200" s="73">
        <v>0</v>
      </c>
      <c r="M200" s="73">
        <v>0</v>
      </c>
      <c r="N200" s="73">
        <v>0</v>
      </c>
      <c r="O200" s="73">
        <v>20000</v>
      </c>
    </row>
    <row r="201" spans="1:15" x14ac:dyDescent="0.2">
      <c r="A201" s="38" t="s">
        <v>146</v>
      </c>
      <c r="B201" s="38" t="s">
        <v>225</v>
      </c>
      <c r="C201" s="38">
        <v>4</v>
      </c>
      <c r="D201" s="38" t="s">
        <v>217</v>
      </c>
      <c r="G201" s="37" t="s">
        <v>218</v>
      </c>
      <c r="H201" s="73">
        <v>0</v>
      </c>
      <c r="I201" s="73">
        <v>0</v>
      </c>
      <c r="J201" s="73">
        <v>0</v>
      </c>
      <c r="K201" s="73">
        <v>0</v>
      </c>
      <c r="L201" s="73">
        <v>0</v>
      </c>
      <c r="M201" s="73">
        <v>0</v>
      </c>
      <c r="N201" s="73">
        <v>0</v>
      </c>
      <c r="O201" s="73">
        <v>0</v>
      </c>
    </row>
    <row r="202" spans="1:15" x14ac:dyDescent="0.2">
      <c r="A202" s="38" t="s">
        <v>146</v>
      </c>
      <c r="B202" s="38" t="s">
        <v>225</v>
      </c>
      <c r="C202" s="38">
        <v>4</v>
      </c>
      <c r="D202" s="38" t="s">
        <v>217</v>
      </c>
      <c r="E202" s="38">
        <v>2</v>
      </c>
      <c r="G202" s="37" t="s">
        <v>200</v>
      </c>
      <c r="H202" s="73">
        <v>0</v>
      </c>
      <c r="I202" s="73">
        <v>0</v>
      </c>
      <c r="J202" s="73">
        <v>0</v>
      </c>
      <c r="K202" s="73">
        <v>0</v>
      </c>
      <c r="L202" s="73">
        <v>0</v>
      </c>
      <c r="M202" s="73">
        <v>0</v>
      </c>
      <c r="N202" s="73">
        <v>0</v>
      </c>
      <c r="O202" s="73">
        <v>0</v>
      </c>
    </row>
    <row r="203" spans="1:15" x14ac:dyDescent="0.2">
      <c r="A203" s="38" t="s">
        <v>146</v>
      </c>
      <c r="B203" s="38" t="s">
        <v>225</v>
      </c>
      <c r="C203" s="38">
        <v>4</v>
      </c>
      <c r="D203" s="38" t="s">
        <v>217</v>
      </c>
      <c r="E203" s="38">
        <v>2</v>
      </c>
      <c r="F203" s="38">
        <v>6231</v>
      </c>
      <c r="G203" s="37" t="s">
        <v>227</v>
      </c>
      <c r="H203" s="73">
        <v>0</v>
      </c>
      <c r="I203" s="73">
        <v>0</v>
      </c>
      <c r="J203" s="73">
        <v>0</v>
      </c>
      <c r="K203" s="73">
        <v>0</v>
      </c>
      <c r="L203" s="73">
        <v>0</v>
      </c>
      <c r="M203" s="73">
        <v>0</v>
      </c>
      <c r="N203" s="73">
        <v>0</v>
      </c>
      <c r="O203" s="73">
        <v>0</v>
      </c>
    </row>
    <row r="204" spans="1:15" x14ac:dyDescent="0.2">
      <c r="A204" s="38" t="s">
        <v>146</v>
      </c>
      <c r="B204" s="38" t="s">
        <v>225</v>
      </c>
      <c r="C204" s="38">
        <v>4</v>
      </c>
      <c r="D204" s="38" t="s">
        <v>217</v>
      </c>
      <c r="E204" s="38">
        <v>2</v>
      </c>
      <c r="F204" s="38">
        <v>6241</v>
      </c>
      <c r="G204" s="37" t="s">
        <v>228</v>
      </c>
      <c r="H204" s="73">
        <v>0</v>
      </c>
      <c r="I204" s="73">
        <v>0</v>
      </c>
      <c r="J204" s="73">
        <v>0</v>
      </c>
      <c r="K204" s="73">
        <v>0</v>
      </c>
      <c r="L204" s="73">
        <v>0</v>
      </c>
      <c r="M204" s="73">
        <v>0</v>
      </c>
      <c r="N204" s="73">
        <v>0</v>
      </c>
      <c r="O204" s="73">
        <v>0</v>
      </c>
    </row>
    <row r="205" spans="1:15" x14ac:dyDescent="0.2">
      <c r="A205" s="38" t="s">
        <v>146</v>
      </c>
      <c r="B205" s="38" t="s">
        <v>229</v>
      </c>
      <c r="G205" s="37" t="s">
        <v>230</v>
      </c>
      <c r="H205" s="73">
        <v>21254000</v>
      </c>
      <c r="I205" s="73">
        <v>-21254000</v>
      </c>
      <c r="J205" s="73">
        <v>0</v>
      </c>
      <c r="K205" s="73">
        <v>0</v>
      </c>
      <c r="L205" s="73">
        <v>0</v>
      </c>
      <c r="M205" s="73">
        <v>0</v>
      </c>
      <c r="N205" s="73">
        <v>0</v>
      </c>
      <c r="O205" s="73">
        <v>0</v>
      </c>
    </row>
    <row r="206" spans="1:15" x14ac:dyDescent="0.2">
      <c r="A206" s="38" t="s">
        <v>146</v>
      </c>
      <c r="B206" s="38" t="s">
        <v>229</v>
      </c>
      <c r="C206" s="38">
        <v>1</v>
      </c>
      <c r="G206" s="37" t="s">
        <v>231</v>
      </c>
      <c r="H206" s="73">
        <v>11054500</v>
      </c>
      <c r="I206" s="73">
        <v>-11054500</v>
      </c>
      <c r="J206" s="73">
        <v>0</v>
      </c>
      <c r="K206" s="73">
        <v>0</v>
      </c>
      <c r="L206" s="73">
        <v>0</v>
      </c>
      <c r="M206" s="73">
        <v>0</v>
      </c>
      <c r="N206" s="73">
        <v>0</v>
      </c>
      <c r="O206" s="73">
        <v>0</v>
      </c>
    </row>
    <row r="207" spans="1:15" x14ac:dyDescent="0.2">
      <c r="A207" s="38" t="s">
        <v>146</v>
      </c>
      <c r="B207" s="38" t="s">
        <v>229</v>
      </c>
      <c r="C207" s="38">
        <v>1</v>
      </c>
      <c r="D207" s="38" t="s">
        <v>217</v>
      </c>
      <c r="G207" s="37" t="s">
        <v>218</v>
      </c>
      <c r="H207" s="73">
        <v>11054500</v>
      </c>
      <c r="I207" s="73">
        <v>-11054500</v>
      </c>
      <c r="J207" s="73">
        <v>0</v>
      </c>
      <c r="K207" s="73">
        <v>0</v>
      </c>
      <c r="L207" s="73">
        <v>0</v>
      </c>
      <c r="M207" s="73">
        <v>0</v>
      </c>
      <c r="N207" s="73">
        <v>0</v>
      </c>
      <c r="O207" s="73">
        <v>0</v>
      </c>
    </row>
    <row r="208" spans="1:15" x14ac:dyDescent="0.2">
      <c r="A208" s="38" t="s">
        <v>146</v>
      </c>
      <c r="B208" s="38" t="s">
        <v>229</v>
      </c>
      <c r="C208" s="38">
        <v>1</v>
      </c>
      <c r="D208" s="38" t="s">
        <v>217</v>
      </c>
      <c r="E208" s="38">
        <v>1</v>
      </c>
      <c r="G208" s="37" t="s">
        <v>153</v>
      </c>
      <c r="H208" s="73">
        <v>11054500</v>
      </c>
      <c r="I208" s="73">
        <v>-11054500</v>
      </c>
      <c r="J208" s="73">
        <v>0</v>
      </c>
      <c r="K208" s="73">
        <v>0</v>
      </c>
      <c r="L208" s="73">
        <v>0</v>
      </c>
      <c r="M208" s="73">
        <v>0</v>
      </c>
      <c r="N208" s="73">
        <v>0</v>
      </c>
      <c r="O208" s="73">
        <v>0</v>
      </c>
    </row>
    <row r="209" spans="1:15" x14ac:dyDescent="0.2">
      <c r="A209" s="38" t="s">
        <v>146</v>
      </c>
      <c r="B209" s="38" t="s">
        <v>229</v>
      </c>
      <c r="C209" s="38">
        <v>1</v>
      </c>
      <c r="D209" s="38" t="s">
        <v>217</v>
      </c>
      <c r="E209" s="38">
        <v>1</v>
      </c>
      <c r="F209" s="38">
        <v>4361</v>
      </c>
      <c r="G209" s="37" t="s">
        <v>232</v>
      </c>
      <c r="H209" s="73">
        <v>11054500</v>
      </c>
      <c r="I209" s="73">
        <v>-11054500</v>
      </c>
      <c r="J209" s="73">
        <v>0</v>
      </c>
      <c r="K209" s="73">
        <v>0</v>
      </c>
      <c r="L209" s="73">
        <v>0</v>
      </c>
      <c r="M209" s="73">
        <v>0</v>
      </c>
      <c r="N209" s="73">
        <v>0</v>
      </c>
      <c r="O209" s="73">
        <v>0</v>
      </c>
    </row>
    <row r="210" spans="1:15" x14ac:dyDescent="0.2">
      <c r="A210" s="38" t="s">
        <v>146</v>
      </c>
      <c r="B210" s="38" t="s">
        <v>229</v>
      </c>
      <c r="C210" s="38">
        <v>7</v>
      </c>
      <c r="G210" s="37" t="s">
        <v>233</v>
      </c>
      <c r="H210" s="73">
        <v>1747500</v>
      </c>
      <c r="I210" s="73">
        <v>-1747500</v>
      </c>
      <c r="J210" s="73">
        <v>0</v>
      </c>
      <c r="K210" s="73">
        <v>0</v>
      </c>
      <c r="L210" s="73">
        <v>0</v>
      </c>
      <c r="M210" s="73">
        <v>0</v>
      </c>
      <c r="N210" s="73">
        <v>0</v>
      </c>
      <c r="O210" s="73">
        <v>0</v>
      </c>
    </row>
    <row r="211" spans="1:15" x14ac:dyDescent="0.2">
      <c r="A211" s="38" t="s">
        <v>146</v>
      </c>
      <c r="B211" s="38" t="s">
        <v>229</v>
      </c>
      <c r="C211" s="38">
        <v>7</v>
      </c>
      <c r="D211" s="38" t="s">
        <v>217</v>
      </c>
      <c r="G211" s="37" t="s">
        <v>218</v>
      </c>
      <c r="H211" s="73">
        <v>1747500</v>
      </c>
      <c r="I211" s="73">
        <v>-1747500</v>
      </c>
      <c r="J211" s="73">
        <v>0</v>
      </c>
      <c r="K211" s="73">
        <v>0</v>
      </c>
      <c r="L211" s="73">
        <v>0</v>
      </c>
      <c r="M211" s="73">
        <v>0</v>
      </c>
      <c r="N211" s="73">
        <v>0</v>
      </c>
      <c r="O211" s="73">
        <v>0</v>
      </c>
    </row>
    <row r="212" spans="1:15" x14ac:dyDescent="0.2">
      <c r="A212" s="38" t="s">
        <v>146</v>
      </c>
      <c r="B212" s="38" t="s">
        <v>229</v>
      </c>
      <c r="C212" s="38">
        <v>7</v>
      </c>
      <c r="D212" s="38" t="s">
        <v>217</v>
      </c>
      <c r="E212" s="38">
        <v>1</v>
      </c>
      <c r="G212" s="37" t="s">
        <v>153</v>
      </c>
      <c r="H212" s="73">
        <v>1747500</v>
      </c>
      <c r="I212" s="73">
        <v>-1747500</v>
      </c>
      <c r="J212" s="73">
        <v>0</v>
      </c>
      <c r="K212" s="73">
        <v>0</v>
      </c>
      <c r="L212" s="73">
        <v>0</v>
      </c>
      <c r="M212" s="73">
        <v>0</v>
      </c>
      <c r="N212" s="73">
        <v>0</v>
      </c>
      <c r="O212" s="73">
        <v>0</v>
      </c>
    </row>
    <row r="213" spans="1:15" x14ac:dyDescent="0.2">
      <c r="A213" s="38" t="s">
        <v>146</v>
      </c>
      <c r="B213" s="38" t="s">
        <v>229</v>
      </c>
      <c r="C213" s="38">
        <v>7</v>
      </c>
      <c r="D213" s="38" t="s">
        <v>217</v>
      </c>
      <c r="E213" s="38">
        <v>1</v>
      </c>
      <c r="F213" s="38">
        <v>4361</v>
      </c>
      <c r="G213" s="37" t="s">
        <v>232</v>
      </c>
      <c r="H213" s="73">
        <v>1747500</v>
      </c>
      <c r="I213" s="73">
        <v>-1747500</v>
      </c>
      <c r="J213" s="73">
        <v>0</v>
      </c>
      <c r="K213" s="73">
        <v>0</v>
      </c>
      <c r="L213" s="73">
        <v>0</v>
      </c>
      <c r="M213" s="73">
        <v>0</v>
      </c>
      <c r="N213" s="73">
        <v>0</v>
      </c>
      <c r="O213" s="73">
        <v>0</v>
      </c>
    </row>
    <row r="214" spans="1:15" x14ac:dyDescent="0.2">
      <c r="A214" s="38" t="s">
        <v>146</v>
      </c>
      <c r="B214" s="38" t="s">
        <v>229</v>
      </c>
      <c r="C214" s="38">
        <v>5</v>
      </c>
      <c r="G214" s="37" t="s">
        <v>214</v>
      </c>
      <c r="H214" s="73">
        <v>8452000</v>
      </c>
      <c r="I214" s="73">
        <v>-8452000</v>
      </c>
      <c r="J214" s="73">
        <v>0</v>
      </c>
      <c r="K214" s="73">
        <v>0</v>
      </c>
      <c r="L214" s="73">
        <v>0</v>
      </c>
      <c r="M214" s="73">
        <v>0</v>
      </c>
      <c r="N214" s="73">
        <v>0</v>
      </c>
      <c r="O214" s="73">
        <v>0</v>
      </c>
    </row>
    <row r="215" spans="1:15" x14ac:dyDescent="0.2">
      <c r="A215" s="38" t="s">
        <v>146</v>
      </c>
      <c r="B215" s="38" t="s">
        <v>229</v>
      </c>
      <c r="C215" s="38">
        <v>5</v>
      </c>
      <c r="D215" s="38" t="s">
        <v>217</v>
      </c>
      <c r="G215" s="37" t="s">
        <v>218</v>
      </c>
      <c r="H215" s="73">
        <v>8452000</v>
      </c>
      <c r="I215" s="73">
        <v>-8452000</v>
      </c>
      <c r="J215" s="73">
        <v>0</v>
      </c>
      <c r="K215" s="73">
        <v>0</v>
      </c>
      <c r="L215" s="73">
        <v>0</v>
      </c>
      <c r="M215" s="73">
        <v>0</v>
      </c>
      <c r="N215" s="73">
        <v>0</v>
      </c>
      <c r="O215" s="73">
        <v>0</v>
      </c>
    </row>
    <row r="216" spans="1:15" x14ac:dyDescent="0.2">
      <c r="A216" s="38" t="s">
        <v>146</v>
      </c>
      <c r="B216" s="38" t="s">
        <v>229</v>
      </c>
      <c r="C216" s="38">
        <v>5</v>
      </c>
      <c r="D216" s="38" t="s">
        <v>217</v>
      </c>
      <c r="E216" s="38">
        <v>1</v>
      </c>
      <c r="G216" s="37" t="s">
        <v>153</v>
      </c>
      <c r="H216" s="73">
        <v>8452000</v>
      </c>
      <c r="I216" s="73">
        <v>-8452000</v>
      </c>
      <c r="J216" s="73">
        <v>0</v>
      </c>
      <c r="K216" s="73">
        <v>0</v>
      </c>
      <c r="L216" s="73">
        <v>0</v>
      </c>
      <c r="M216" s="73">
        <v>0</v>
      </c>
      <c r="N216" s="73">
        <v>0</v>
      </c>
      <c r="O216" s="73">
        <v>0</v>
      </c>
    </row>
    <row r="217" spans="1:15" x14ac:dyDescent="0.2">
      <c r="A217" s="38" t="s">
        <v>146</v>
      </c>
      <c r="B217" s="38" t="s">
        <v>229</v>
      </c>
      <c r="C217" s="38">
        <v>5</v>
      </c>
      <c r="D217" s="38" t="s">
        <v>217</v>
      </c>
      <c r="E217" s="38">
        <v>1</v>
      </c>
      <c r="F217" s="38">
        <v>4361</v>
      </c>
      <c r="G217" s="37" t="s">
        <v>232</v>
      </c>
      <c r="H217" s="73">
        <v>8452000</v>
      </c>
      <c r="I217" s="73">
        <v>-8452000</v>
      </c>
      <c r="J217" s="73">
        <v>0</v>
      </c>
      <c r="K217" s="73">
        <v>0</v>
      </c>
      <c r="L217" s="73">
        <v>0</v>
      </c>
      <c r="M217" s="73">
        <v>0</v>
      </c>
      <c r="N217" s="73">
        <v>0</v>
      </c>
      <c r="O217" s="73">
        <v>0</v>
      </c>
    </row>
    <row r="218" spans="1:15" x14ac:dyDescent="0.2">
      <c r="A218" s="38" t="s">
        <v>146</v>
      </c>
      <c r="B218" s="38" t="s">
        <v>234</v>
      </c>
      <c r="G218" s="37" t="s">
        <v>230</v>
      </c>
      <c r="H218" s="73">
        <v>0</v>
      </c>
      <c r="I218" s="73">
        <v>0</v>
      </c>
      <c r="J218" s="73">
        <v>0</v>
      </c>
      <c r="K218" s="73">
        <v>0</v>
      </c>
      <c r="L218" s="73">
        <v>0</v>
      </c>
      <c r="M218" s="73">
        <v>0</v>
      </c>
      <c r="N218" s="73">
        <v>0</v>
      </c>
      <c r="O218" s="73">
        <v>0</v>
      </c>
    </row>
    <row r="219" spans="1:15" x14ac:dyDescent="0.2">
      <c r="A219" s="38" t="s">
        <v>146</v>
      </c>
      <c r="B219" s="38" t="s">
        <v>234</v>
      </c>
      <c r="C219" s="38">
        <v>4</v>
      </c>
      <c r="G219" s="37" t="s">
        <v>150</v>
      </c>
      <c r="H219" s="73">
        <v>0</v>
      </c>
      <c r="I219" s="73">
        <v>0</v>
      </c>
      <c r="J219" s="73">
        <v>0</v>
      </c>
      <c r="K219" s="73">
        <v>0</v>
      </c>
      <c r="L219" s="73">
        <v>0</v>
      </c>
      <c r="M219" s="73">
        <v>0</v>
      </c>
      <c r="N219" s="73">
        <v>0</v>
      </c>
      <c r="O219" s="73">
        <v>0</v>
      </c>
    </row>
    <row r="220" spans="1:15" x14ac:dyDescent="0.2">
      <c r="A220" s="38" t="s">
        <v>146</v>
      </c>
      <c r="B220" s="38" t="s">
        <v>234</v>
      </c>
      <c r="C220" s="38">
        <v>4</v>
      </c>
      <c r="D220" s="38" t="s">
        <v>217</v>
      </c>
      <c r="G220" s="37" t="s">
        <v>218</v>
      </c>
      <c r="H220" s="73">
        <v>0</v>
      </c>
      <c r="I220" s="73">
        <v>0</v>
      </c>
      <c r="J220" s="73">
        <v>0</v>
      </c>
      <c r="K220" s="73">
        <v>0</v>
      </c>
      <c r="L220" s="73">
        <v>0</v>
      </c>
      <c r="M220" s="73">
        <v>0</v>
      </c>
      <c r="N220" s="73">
        <v>0</v>
      </c>
      <c r="O220" s="73">
        <v>0</v>
      </c>
    </row>
    <row r="221" spans="1:15" x14ac:dyDescent="0.2">
      <c r="A221" s="38" t="s">
        <v>146</v>
      </c>
      <c r="B221" s="38" t="s">
        <v>234</v>
      </c>
      <c r="C221" s="38">
        <v>4</v>
      </c>
      <c r="D221" s="38" t="s">
        <v>217</v>
      </c>
      <c r="E221" s="38">
        <v>1</v>
      </c>
      <c r="G221" s="37" t="s">
        <v>153</v>
      </c>
      <c r="H221" s="73">
        <v>0</v>
      </c>
      <c r="I221" s="73">
        <v>0</v>
      </c>
      <c r="J221" s="73">
        <v>0</v>
      </c>
      <c r="K221" s="73">
        <v>0</v>
      </c>
      <c r="L221" s="73">
        <v>0</v>
      </c>
      <c r="M221" s="73">
        <v>0</v>
      </c>
      <c r="N221" s="73">
        <v>0</v>
      </c>
      <c r="O221" s="73">
        <v>0</v>
      </c>
    </row>
    <row r="222" spans="1:15" x14ac:dyDescent="0.2">
      <c r="A222" s="38" t="s">
        <v>146</v>
      </c>
      <c r="B222" s="38" t="s">
        <v>234</v>
      </c>
      <c r="C222" s="38">
        <v>4</v>
      </c>
      <c r="D222" s="38" t="s">
        <v>217</v>
      </c>
      <c r="E222" s="38">
        <v>1</v>
      </c>
      <c r="F222" s="38">
        <v>7411</v>
      </c>
      <c r="G222" s="37" t="s">
        <v>219</v>
      </c>
      <c r="H222" s="73">
        <v>0</v>
      </c>
      <c r="I222" s="73">
        <v>0</v>
      </c>
      <c r="J222" s="73">
        <v>0</v>
      </c>
      <c r="K222" s="73">
        <v>0</v>
      </c>
      <c r="L222" s="73">
        <v>0</v>
      </c>
      <c r="M222" s="73">
        <v>0</v>
      </c>
      <c r="N222" s="73">
        <v>0</v>
      </c>
      <c r="O222" s="73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BreakPreview" zoomScale="60" zoomScaleNormal="100" workbookViewId="0">
      <pane ySplit="2" topLeftCell="A66" activePane="bottomLeft" state="frozen"/>
      <selection pane="bottomLeft" activeCell="H76" sqref="H76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75" t="s">
        <v>235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0" t="s">
        <v>3</v>
      </c>
      <c r="B2" s="30" t="s">
        <v>4</v>
      </c>
      <c r="C2" s="31" t="s">
        <v>5</v>
      </c>
      <c r="D2" s="31" t="s">
        <v>131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4">
        <v>900001</v>
      </c>
      <c r="B3" s="9" t="s">
        <v>12</v>
      </c>
      <c r="C3" s="58">
        <f t="shared" ref="C3:H3" si="0">SUM(C4+C12+C22+C32+C42+C52+C56+C64+C68)</f>
        <v>37481746</v>
      </c>
      <c r="D3" s="58">
        <f t="shared" si="0"/>
        <v>-22642690.440000001</v>
      </c>
      <c r="E3" s="58">
        <f t="shared" si="0"/>
        <v>14839055.560000001</v>
      </c>
      <c r="F3" s="58">
        <f t="shared" si="0"/>
        <v>8089115.1299999999</v>
      </c>
      <c r="G3" s="58">
        <f t="shared" si="0"/>
        <v>8082113.2599999998</v>
      </c>
      <c r="H3" s="59">
        <f t="shared" si="0"/>
        <v>6749940.4299999997</v>
      </c>
    </row>
    <row r="4" spans="1:8" x14ac:dyDescent="0.2">
      <c r="A4" s="39">
        <v>1000</v>
      </c>
      <c r="B4" s="16" t="s">
        <v>59</v>
      </c>
      <c r="C4" s="68">
        <f t="shared" ref="C4:H4" si="1">SUM(C5:C11)</f>
        <v>5077818.33</v>
      </c>
      <c r="D4" s="68">
        <f t="shared" si="1"/>
        <v>-1360424.7</v>
      </c>
      <c r="E4" s="68">
        <f t="shared" si="1"/>
        <v>3717393.6299999994</v>
      </c>
      <c r="F4" s="68">
        <f t="shared" si="1"/>
        <v>3384493.67</v>
      </c>
      <c r="G4" s="68">
        <f t="shared" si="1"/>
        <v>3384493.67</v>
      </c>
      <c r="H4" s="69">
        <f t="shared" si="1"/>
        <v>332899.95999999961</v>
      </c>
    </row>
    <row r="5" spans="1:8" x14ac:dyDescent="0.2">
      <c r="A5" s="39">
        <v>1100</v>
      </c>
      <c r="B5" s="41" t="s">
        <v>60</v>
      </c>
      <c r="C5" s="68">
        <v>2194741.92</v>
      </c>
      <c r="D5" s="68">
        <v>0</v>
      </c>
      <c r="E5" s="68">
        <f>C5+D5</f>
        <v>2194741.92</v>
      </c>
      <c r="F5" s="68">
        <v>2192014.89</v>
      </c>
      <c r="G5" s="68">
        <v>2192014.89</v>
      </c>
      <c r="H5" s="69">
        <f>E5-F5</f>
        <v>2727.0299999997951</v>
      </c>
    </row>
    <row r="6" spans="1:8" x14ac:dyDescent="0.2">
      <c r="A6" s="39">
        <v>1200</v>
      </c>
      <c r="B6" s="41" t="s">
        <v>61</v>
      </c>
      <c r="C6" s="68">
        <v>2295478.7999999998</v>
      </c>
      <c r="D6" s="68">
        <v>-1360424.7</v>
      </c>
      <c r="E6" s="68">
        <f t="shared" ref="E6:E69" si="2">C6+D6</f>
        <v>935054.09999999986</v>
      </c>
      <c r="F6" s="68">
        <v>844308.88</v>
      </c>
      <c r="G6" s="68">
        <v>844308.88</v>
      </c>
      <c r="H6" s="69">
        <f t="shared" ref="H6:H69" si="3">E6-F6</f>
        <v>90745.219999999856</v>
      </c>
    </row>
    <row r="7" spans="1:8" x14ac:dyDescent="0.2">
      <c r="A7" s="39">
        <v>1300</v>
      </c>
      <c r="B7" s="41" t="s">
        <v>62</v>
      </c>
      <c r="C7" s="68">
        <v>276597.61</v>
      </c>
      <c r="D7" s="68">
        <v>0</v>
      </c>
      <c r="E7" s="68">
        <f t="shared" si="2"/>
        <v>276597.61</v>
      </c>
      <c r="F7" s="68">
        <v>276286.57</v>
      </c>
      <c r="G7" s="68">
        <v>276286.57</v>
      </c>
      <c r="H7" s="69">
        <f t="shared" si="3"/>
        <v>311.03999999997905</v>
      </c>
    </row>
    <row r="8" spans="1:8" x14ac:dyDescent="0.2">
      <c r="A8" s="39">
        <v>1400</v>
      </c>
      <c r="B8" s="41" t="s">
        <v>63</v>
      </c>
      <c r="C8" s="68">
        <v>0</v>
      </c>
      <c r="D8" s="68">
        <v>0</v>
      </c>
      <c r="E8" s="68">
        <f t="shared" si="2"/>
        <v>0</v>
      </c>
      <c r="F8" s="68">
        <v>0</v>
      </c>
      <c r="G8" s="68">
        <v>0</v>
      </c>
      <c r="H8" s="69">
        <f t="shared" si="3"/>
        <v>0</v>
      </c>
    </row>
    <row r="9" spans="1:8" x14ac:dyDescent="0.2">
      <c r="A9" s="39">
        <v>1500</v>
      </c>
      <c r="B9" s="41" t="s">
        <v>64</v>
      </c>
      <c r="C9" s="68">
        <v>311000</v>
      </c>
      <c r="D9" s="68">
        <v>0</v>
      </c>
      <c r="E9" s="68">
        <f t="shared" si="2"/>
        <v>311000</v>
      </c>
      <c r="F9" s="68">
        <v>71883.33</v>
      </c>
      <c r="G9" s="68">
        <v>71883.33</v>
      </c>
      <c r="H9" s="69">
        <f t="shared" si="3"/>
        <v>239116.66999999998</v>
      </c>
    </row>
    <row r="10" spans="1:8" x14ac:dyDescent="0.2">
      <c r="A10" s="39">
        <v>1600</v>
      </c>
      <c r="B10" s="41" t="s">
        <v>65</v>
      </c>
      <c r="C10" s="68">
        <v>0</v>
      </c>
      <c r="D10" s="68">
        <v>0</v>
      </c>
      <c r="E10" s="68">
        <f t="shared" si="2"/>
        <v>0</v>
      </c>
      <c r="F10" s="68">
        <v>0</v>
      </c>
      <c r="G10" s="68">
        <v>0</v>
      </c>
      <c r="H10" s="69">
        <f t="shared" si="3"/>
        <v>0</v>
      </c>
    </row>
    <row r="11" spans="1:8" x14ac:dyDescent="0.2">
      <c r="A11" s="39">
        <v>1700</v>
      </c>
      <c r="B11" s="41" t="s">
        <v>66</v>
      </c>
      <c r="C11" s="68">
        <v>0</v>
      </c>
      <c r="D11" s="68">
        <v>0</v>
      </c>
      <c r="E11" s="68">
        <f t="shared" si="2"/>
        <v>0</v>
      </c>
      <c r="F11" s="68">
        <v>0</v>
      </c>
      <c r="G11" s="68">
        <v>0</v>
      </c>
      <c r="H11" s="69">
        <f t="shared" si="3"/>
        <v>0</v>
      </c>
    </row>
    <row r="12" spans="1:8" x14ac:dyDescent="0.2">
      <c r="A12" s="39">
        <v>2000</v>
      </c>
      <c r="B12" s="16" t="s">
        <v>67</v>
      </c>
      <c r="C12" s="68">
        <f t="shared" ref="C12:H12" si="4">SUM(C13:C21)</f>
        <v>375500</v>
      </c>
      <c r="D12" s="68">
        <f t="shared" si="4"/>
        <v>101000</v>
      </c>
      <c r="E12" s="68">
        <f t="shared" si="4"/>
        <v>476500</v>
      </c>
      <c r="F12" s="68">
        <f t="shared" si="4"/>
        <v>271560.77999999997</v>
      </c>
      <c r="G12" s="68">
        <f t="shared" si="4"/>
        <v>264558.90999999997</v>
      </c>
      <c r="H12" s="69">
        <f t="shared" si="4"/>
        <v>204939.22</v>
      </c>
    </row>
    <row r="13" spans="1:8" x14ac:dyDescent="0.2">
      <c r="A13" s="39">
        <v>2100</v>
      </c>
      <c r="B13" s="41" t="s">
        <v>68</v>
      </c>
      <c r="C13" s="68">
        <v>79500</v>
      </c>
      <c r="D13" s="68">
        <v>0</v>
      </c>
      <c r="E13" s="68">
        <f t="shared" si="2"/>
        <v>79500</v>
      </c>
      <c r="F13" s="68">
        <v>41901.17</v>
      </c>
      <c r="G13" s="68">
        <v>41901.17</v>
      </c>
      <c r="H13" s="69">
        <f t="shared" si="3"/>
        <v>37598.83</v>
      </c>
    </row>
    <row r="14" spans="1:8" x14ac:dyDescent="0.2">
      <c r="A14" s="39">
        <v>2200</v>
      </c>
      <c r="B14" s="41" t="s">
        <v>69</v>
      </c>
      <c r="C14" s="68">
        <v>11000</v>
      </c>
      <c r="D14" s="68">
        <v>0</v>
      </c>
      <c r="E14" s="68">
        <f t="shared" si="2"/>
        <v>11000</v>
      </c>
      <c r="F14" s="68">
        <v>3722.1</v>
      </c>
      <c r="G14" s="68">
        <v>3722.1</v>
      </c>
      <c r="H14" s="69">
        <f t="shared" si="3"/>
        <v>7277.9</v>
      </c>
    </row>
    <row r="15" spans="1:8" x14ac:dyDescent="0.2">
      <c r="A15" s="39">
        <v>2300</v>
      </c>
      <c r="B15" s="41" t="s">
        <v>70</v>
      </c>
      <c r="C15" s="68">
        <v>0</v>
      </c>
      <c r="D15" s="68">
        <v>0</v>
      </c>
      <c r="E15" s="68">
        <f t="shared" si="2"/>
        <v>0</v>
      </c>
      <c r="F15" s="68">
        <v>0</v>
      </c>
      <c r="G15" s="68">
        <v>0</v>
      </c>
      <c r="H15" s="69">
        <f t="shared" si="3"/>
        <v>0</v>
      </c>
    </row>
    <row r="16" spans="1:8" x14ac:dyDescent="0.2">
      <c r="A16" s="39">
        <v>2400</v>
      </c>
      <c r="B16" s="41" t="s">
        <v>71</v>
      </c>
      <c r="C16" s="68">
        <v>0</v>
      </c>
      <c r="D16" s="68">
        <v>0</v>
      </c>
      <c r="E16" s="68">
        <f t="shared" si="2"/>
        <v>0</v>
      </c>
      <c r="F16" s="68">
        <v>0</v>
      </c>
      <c r="G16" s="68">
        <v>0</v>
      </c>
      <c r="H16" s="69">
        <f t="shared" si="3"/>
        <v>0</v>
      </c>
    </row>
    <row r="17" spans="1:8" x14ac:dyDescent="0.2">
      <c r="A17" s="39">
        <v>2500</v>
      </c>
      <c r="B17" s="41" t="s">
        <v>72</v>
      </c>
      <c r="C17" s="68">
        <v>120000</v>
      </c>
      <c r="D17" s="68">
        <v>100000</v>
      </c>
      <c r="E17" s="68">
        <f t="shared" si="2"/>
        <v>220000</v>
      </c>
      <c r="F17" s="68">
        <v>133418.64000000001</v>
      </c>
      <c r="G17" s="68">
        <v>132060.14000000001</v>
      </c>
      <c r="H17" s="69">
        <f t="shared" si="3"/>
        <v>86581.359999999986</v>
      </c>
    </row>
    <row r="18" spans="1:8" x14ac:dyDescent="0.2">
      <c r="A18" s="39">
        <v>2600</v>
      </c>
      <c r="B18" s="41" t="s">
        <v>73</v>
      </c>
      <c r="C18" s="68">
        <v>114000</v>
      </c>
      <c r="D18" s="68">
        <v>0</v>
      </c>
      <c r="E18" s="68">
        <f t="shared" si="2"/>
        <v>114000</v>
      </c>
      <c r="F18" s="68">
        <v>69569.2</v>
      </c>
      <c r="G18" s="68">
        <v>68241.03</v>
      </c>
      <c r="H18" s="69">
        <f t="shared" si="3"/>
        <v>44430.8</v>
      </c>
    </row>
    <row r="19" spans="1:8" x14ac:dyDescent="0.2">
      <c r="A19" s="39">
        <v>2700</v>
      </c>
      <c r="B19" s="41" t="s">
        <v>74</v>
      </c>
      <c r="C19" s="68">
        <v>20000</v>
      </c>
      <c r="D19" s="68">
        <v>1000</v>
      </c>
      <c r="E19" s="68">
        <f t="shared" si="2"/>
        <v>21000</v>
      </c>
      <c r="F19" s="68">
        <v>20747.759999999998</v>
      </c>
      <c r="G19" s="68">
        <v>16432.560000000001</v>
      </c>
      <c r="H19" s="69">
        <f t="shared" si="3"/>
        <v>252.2400000000016</v>
      </c>
    </row>
    <row r="20" spans="1:8" x14ac:dyDescent="0.2">
      <c r="A20" s="39">
        <v>2800</v>
      </c>
      <c r="B20" s="41" t="s">
        <v>75</v>
      </c>
      <c r="C20" s="68">
        <v>0</v>
      </c>
      <c r="D20" s="68">
        <v>0</v>
      </c>
      <c r="E20" s="68">
        <f t="shared" si="2"/>
        <v>0</v>
      </c>
      <c r="F20" s="68">
        <v>0</v>
      </c>
      <c r="G20" s="68">
        <v>0</v>
      </c>
      <c r="H20" s="69">
        <f t="shared" si="3"/>
        <v>0</v>
      </c>
    </row>
    <row r="21" spans="1:8" x14ac:dyDescent="0.2">
      <c r="A21" s="39">
        <v>2900</v>
      </c>
      <c r="B21" s="41" t="s">
        <v>76</v>
      </c>
      <c r="C21" s="68">
        <v>31000</v>
      </c>
      <c r="D21" s="68">
        <v>0</v>
      </c>
      <c r="E21" s="68">
        <f t="shared" si="2"/>
        <v>31000</v>
      </c>
      <c r="F21" s="68">
        <v>2201.91</v>
      </c>
      <c r="G21" s="68">
        <v>2201.91</v>
      </c>
      <c r="H21" s="69">
        <f t="shared" si="3"/>
        <v>28798.09</v>
      </c>
    </row>
    <row r="22" spans="1:8" x14ac:dyDescent="0.2">
      <c r="A22" s="39">
        <v>3000</v>
      </c>
      <c r="B22" s="16" t="s">
        <v>77</v>
      </c>
      <c r="C22" s="68">
        <f t="shared" ref="C22:H22" si="5">SUM(C23:C31)</f>
        <v>3387854.16</v>
      </c>
      <c r="D22" s="68">
        <f t="shared" si="5"/>
        <v>863194.7</v>
      </c>
      <c r="E22" s="68">
        <f t="shared" si="5"/>
        <v>4251048.8600000003</v>
      </c>
      <c r="F22" s="68">
        <f t="shared" si="5"/>
        <v>3392878.6</v>
      </c>
      <c r="G22" s="68">
        <f t="shared" si="5"/>
        <v>3392878.6</v>
      </c>
      <c r="H22" s="69">
        <f t="shared" si="5"/>
        <v>858170.26000000036</v>
      </c>
    </row>
    <row r="23" spans="1:8" x14ac:dyDescent="0.2">
      <c r="A23" s="39">
        <v>3100</v>
      </c>
      <c r="B23" s="41" t="s">
        <v>78</v>
      </c>
      <c r="C23" s="68">
        <v>78600</v>
      </c>
      <c r="D23" s="68">
        <v>-500</v>
      </c>
      <c r="E23" s="68">
        <f t="shared" si="2"/>
        <v>78100</v>
      </c>
      <c r="F23" s="68">
        <v>26645</v>
      </c>
      <c r="G23" s="68">
        <v>26645</v>
      </c>
      <c r="H23" s="69">
        <f t="shared" si="3"/>
        <v>51455</v>
      </c>
    </row>
    <row r="24" spans="1:8" x14ac:dyDescent="0.2">
      <c r="A24" s="39">
        <v>3200</v>
      </c>
      <c r="B24" s="41" t="s">
        <v>79</v>
      </c>
      <c r="C24" s="68">
        <v>18000</v>
      </c>
      <c r="D24" s="68">
        <v>27500</v>
      </c>
      <c r="E24" s="68">
        <f t="shared" si="2"/>
        <v>45500</v>
      </c>
      <c r="F24" s="68">
        <v>7102.68</v>
      </c>
      <c r="G24" s="68">
        <v>7102.68</v>
      </c>
      <c r="H24" s="69">
        <f t="shared" si="3"/>
        <v>38397.32</v>
      </c>
    </row>
    <row r="25" spans="1:8" x14ac:dyDescent="0.2">
      <c r="A25" s="39">
        <v>3300</v>
      </c>
      <c r="B25" s="41" t="s">
        <v>80</v>
      </c>
      <c r="C25" s="68">
        <v>2647578.9900000002</v>
      </c>
      <c r="D25" s="68">
        <v>816194.7</v>
      </c>
      <c r="E25" s="68">
        <f t="shared" si="2"/>
        <v>3463773.6900000004</v>
      </c>
      <c r="F25" s="68">
        <v>3046262.79</v>
      </c>
      <c r="G25" s="68">
        <v>3046262.79</v>
      </c>
      <c r="H25" s="69">
        <f t="shared" si="3"/>
        <v>417510.90000000037</v>
      </c>
    </row>
    <row r="26" spans="1:8" x14ac:dyDescent="0.2">
      <c r="A26" s="39">
        <v>3400</v>
      </c>
      <c r="B26" s="41" t="s">
        <v>81</v>
      </c>
      <c r="C26" s="68">
        <v>174400</v>
      </c>
      <c r="D26" s="68">
        <v>0</v>
      </c>
      <c r="E26" s="68">
        <f t="shared" si="2"/>
        <v>174400</v>
      </c>
      <c r="F26" s="68">
        <v>113704.92</v>
      </c>
      <c r="G26" s="68">
        <v>113704.92</v>
      </c>
      <c r="H26" s="69">
        <f t="shared" si="3"/>
        <v>60695.08</v>
      </c>
    </row>
    <row r="27" spans="1:8" x14ac:dyDescent="0.2">
      <c r="A27" s="39">
        <v>3500</v>
      </c>
      <c r="B27" s="41" t="s">
        <v>82</v>
      </c>
      <c r="C27" s="68">
        <v>145775.6</v>
      </c>
      <c r="D27" s="68">
        <v>20000</v>
      </c>
      <c r="E27" s="68">
        <f t="shared" si="2"/>
        <v>165775.6</v>
      </c>
      <c r="F27" s="68">
        <v>74691.13</v>
      </c>
      <c r="G27" s="68">
        <v>74691.13</v>
      </c>
      <c r="H27" s="69">
        <f t="shared" si="3"/>
        <v>91084.47</v>
      </c>
    </row>
    <row r="28" spans="1:8" x14ac:dyDescent="0.2">
      <c r="A28" s="39">
        <v>3600</v>
      </c>
      <c r="B28" s="41" t="s">
        <v>83</v>
      </c>
      <c r="C28" s="68">
        <v>50000</v>
      </c>
      <c r="D28" s="68">
        <v>0</v>
      </c>
      <c r="E28" s="68">
        <f t="shared" si="2"/>
        <v>50000</v>
      </c>
      <c r="F28" s="68">
        <v>12446.62</v>
      </c>
      <c r="G28" s="68">
        <v>12446.62</v>
      </c>
      <c r="H28" s="69">
        <f t="shared" si="3"/>
        <v>37553.379999999997</v>
      </c>
    </row>
    <row r="29" spans="1:8" x14ac:dyDescent="0.2">
      <c r="A29" s="39">
        <v>3700</v>
      </c>
      <c r="B29" s="41" t="s">
        <v>84</v>
      </c>
      <c r="C29" s="68">
        <v>20000</v>
      </c>
      <c r="D29" s="68">
        <v>0</v>
      </c>
      <c r="E29" s="68">
        <f t="shared" si="2"/>
        <v>20000</v>
      </c>
      <c r="F29" s="68">
        <v>1109</v>
      </c>
      <c r="G29" s="68">
        <v>1109</v>
      </c>
      <c r="H29" s="69">
        <f t="shared" si="3"/>
        <v>18891</v>
      </c>
    </row>
    <row r="30" spans="1:8" x14ac:dyDescent="0.2">
      <c r="A30" s="39">
        <v>3800</v>
      </c>
      <c r="B30" s="41" t="s">
        <v>85</v>
      </c>
      <c r="C30" s="68">
        <v>81000</v>
      </c>
      <c r="D30" s="68">
        <v>0</v>
      </c>
      <c r="E30" s="68">
        <f t="shared" si="2"/>
        <v>81000</v>
      </c>
      <c r="F30" s="68">
        <v>36603.279999999999</v>
      </c>
      <c r="G30" s="68">
        <v>36603.279999999999</v>
      </c>
      <c r="H30" s="69">
        <f t="shared" si="3"/>
        <v>44396.72</v>
      </c>
    </row>
    <row r="31" spans="1:8" x14ac:dyDescent="0.2">
      <c r="A31" s="39">
        <v>3900</v>
      </c>
      <c r="B31" s="41" t="s">
        <v>86</v>
      </c>
      <c r="C31" s="68">
        <v>172499.57</v>
      </c>
      <c r="D31" s="68">
        <v>0</v>
      </c>
      <c r="E31" s="68">
        <f t="shared" si="2"/>
        <v>172499.57</v>
      </c>
      <c r="F31" s="68">
        <v>74313.179999999993</v>
      </c>
      <c r="G31" s="68">
        <v>74313.179999999993</v>
      </c>
      <c r="H31" s="69">
        <f t="shared" si="3"/>
        <v>98186.390000000014</v>
      </c>
    </row>
    <row r="32" spans="1:8" x14ac:dyDescent="0.2">
      <c r="A32" s="39">
        <v>4000</v>
      </c>
      <c r="B32" s="16" t="s">
        <v>87</v>
      </c>
      <c r="C32" s="68">
        <f t="shared" ref="C32:H32" si="6">SUM(C33:C41)</f>
        <v>21254000</v>
      </c>
      <c r="D32" s="68">
        <f t="shared" si="6"/>
        <v>-21254000</v>
      </c>
      <c r="E32" s="68">
        <f t="shared" si="6"/>
        <v>0</v>
      </c>
      <c r="F32" s="68">
        <f t="shared" si="6"/>
        <v>0</v>
      </c>
      <c r="G32" s="68">
        <f t="shared" si="6"/>
        <v>0</v>
      </c>
      <c r="H32" s="69">
        <f t="shared" si="6"/>
        <v>0</v>
      </c>
    </row>
    <row r="33" spans="1:8" x14ac:dyDescent="0.2">
      <c r="A33" s="39">
        <v>4100</v>
      </c>
      <c r="B33" s="41" t="s">
        <v>88</v>
      </c>
      <c r="C33" s="68">
        <v>0</v>
      </c>
      <c r="D33" s="68">
        <v>0</v>
      </c>
      <c r="E33" s="68">
        <f t="shared" si="2"/>
        <v>0</v>
      </c>
      <c r="F33" s="68">
        <v>0</v>
      </c>
      <c r="G33" s="68">
        <v>0</v>
      </c>
      <c r="H33" s="69">
        <f t="shared" si="3"/>
        <v>0</v>
      </c>
    </row>
    <row r="34" spans="1:8" x14ac:dyDescent="0.2">
      <c r="A34" s="39">
        <v>4200</v>
      </c>
      <c r="B34" s="41" t="s">
        <v>89</v>
      </c>
      <c r="C34" s="68">
        <v>0</v>
      </c>
      <c r="D34" s="68">
        <v>0</v>
      </c>
      <c r="E34" s="68">
        <f t="shared" si="2"/>
        <v>0</v>
      </c>
      <c r="F34" s="68">
        <v>0</v>
      </c>
      <c r="G34" s="68">
        <v>0</v>
      </c>
      <c r="H34" s="69">
        <f t="shared" si="3"/>
        <v>0</v>
      </c>
    </row>
    <row r="35" spans="1:8" x14ac:dyDescent="0.2">
      <c r="A35" s="39">
        <v>4300</v>
      </c>
      <c r="B35" s="41" t="s">
        <v>90</v>
      </c>
      <c r="C35" s="68">
        <v>21254000</v>
      </c>
      <c r="D35" s="68">
        <v>-21254000</v>
      </c>
      <c r="E35" s="68">
        <f t="shared" si="2"/>
        <v>0</v>
      </c>
      <c r="F35" s="68">
        <v>0</v>
      </c>
      <c r="G35" s="68">
        <v>0</v>
      </c>
      <c r="H35" s="69">
        <f t="shared" si="3"/>
        <v>0</v>
      </c>
    </row>
    <row r="36" spans="1:8" x14ac:dyDescent="0.2">
      <c r="A36" s="39">
        <v>4400</v>
      </c>
      <c r="B36" s="41" t="s">
        <v>91</v>
      </c>
      <c r="C36" s="68">
        <v>0</v>
      </c>
      <c r="D36" s="68">
        <v>0</v>
      </c>
      <c r="E36" s="68">
        <f t="shared" si="2"/>
        <v>0</v>
      </c>
      <c r="F36" s="68">
        <v>0</v>
      </c>
      <c r="G36" s="68">
        <v>0</v>
      </c>
      <c r="H36" s="69">
        <f t="shared" si="3"/>
        <v>0</v>
      </c>
    </row>
    <row r="37" spans="1:8" x14ac:dyDescent="0.2">
      <c r="A37" s="39">
        <v>4500</v>
      </c>
      <c r="B37" s="41" t="s">
        <v>92</v>
      </c>
      <c r="C37" s="68">
        <v>0</v>
      </c>
      <c r="D37" s="68">
        <v>0</v>
      </c>
      <c r="E37" s="68">
        <f t="shared" si="2"/>
        <v>0</v>
      </c>
      <c r="F37" s="68">
        <v>0</v>
      </c>
      <c r="G37" s="68">
        <v>0</v>
      </c>
      <c r="H37" s="69">
        <f t="shared" si="3"/>
        <v>0</v>
      </c>
    </row>
    <row r="38" spans="1:8" x14ac:dyDescent="0.2">
      <c r="A38" s="39">
        <v>4600</v>
      </c>
      <c r="B38" s="41" t="s">
        <v>93</v>
      </c>
      <c r="C38" s="68">
        <v>0</v>
      </c>
      <c r="D38" s="68">
        <v>0</v>
      </c>
      <c r="E38" s="68">
        <f t="shared" si="2"/>
        <v>0</v>
      </c>
      <c r="F38" s="68">
        <v>0</v>
      </c>
      <c r="G38" s="68">
        <v>0</v>
      </c>
      <c r="H38" s="69">
        <f t="shared" si="3"/>
        <v>0</v>
      </c>
    </row>
    <row r="39" spans="1:8" x14ac:dyDescent="0.2">
      <c r="A39" s="39">
        <v>4700</v>
      </c>
      <c r="B39" s="41" t="s">
        <v>94</v>
      </c>
      <c r="C39" s="68">
        <v>0</v>
      </c>
      <c r="D39" s="68">
        <v>0</v>
      </c>
      <c r="E39" s="68">
        <f t="shared" si="2"/>
        <v>0</v>
      </c>
      <c r="F39" s="68">
        <v>0</v>
      </c>
      <c r="G39" s="68">
        <v>0</v>
      </c>
      <c r="H39" s="69">
        <f t="shared" si="3"/>
        <v>0</v>
      </c>
    </row>
    <row r="40" spans="1:8" x14ac:dyDescent="0.2">
      <c r="A40" s="39">
        <v>4800</v>
      </c>
      <c r="B40" s="41" t="s">
        <v>95</v>
      </c>
      <c r="C40" s="68">
        <v>0</v>
      </c>
      <c r="D40" s="68">
        <v>0</v>
      </c>
      <c r="E40" s="68">
        <f t="shared" si="2"/>
        <v>0</v>
      </c>
      <c r="F40" s="68">
        <v>0</v>
      </c>
      <c r="G40" s="68">
        <v>0</v>
      </c>
      <c r="H40" s="69">
        <f t="shared" si="3"/>
        <v>0</v>
      </c>
    </row>
    <row r="41" spans="1:8" x14ac:dyDescent="0.2">
      <c r="A41" s="39">
        <v>4900</v>
      </c>
      <c r="B41" s="41" t="s">
        <v>96</v>
      </c>
      <c r="C41" s="68">
        <v>0</v>
      </c>
      <c r="D41" s="68">
        <v>0</v>
      </c>
      <c r="E41" s="68">
        <f t="shared" si="2"/>
        <v>0</v>
      </c>
      <c r="F41" s="68">
        <v>0</v>
      </c>
      <c r="G41" s="68">
        <v>0</v>
      </c>
      <c r="H41" s="69">
        <f t="shared" si="3"/>
        <v>0</v>
      </c>
    </row>
    <row r="42" spans="1:8" x14ac:dyDescent="0.2">
      <c r="A42" s="39">
        <v>5000</v>
      </c>
      <c r="B42" s="16" t="s">
        <v>97</v>
      </c>
      <c r="C42" s="68">
        <f t="shared" ref="C42:H42" si="7">SUM(C43:C51)</f>
        <v>240000</v>
      </c>
      <c r="D42" s="68">
        <f t="shared" si="7"/>
        <v>-85500</v>
      </c>
      <c r="E42" s="68">
        <f t="shared" si="7"/>
        <v>154500</v>
      </c>
      <c r="F42" s="68">
        <v>52450</v>
      </c>
      <c r="G42" s="68">
        <v>52450</v>
      </c>
      <c r="H42" s="69">
        <f t="shared" si="7"/>
        <v>102050</v>
      </c>
    </row>
    <row r="43" spans="1:8" x14ac:dyDescent="0.2">
      <c r="A43" s="39">
        <v>5100</v>
      </c>
      <c r="B43" s="41" t="s">
        <v>98</v>
      </c>
      <c r="C43" s="68">
        <v>230000</v>
      </c>
      <c r="D43" s="68">
        <v>-85500</v>
      </c>
      <c r="E43" s="68">
        <f t="shared" si="2"/>
        <v>144500</v>
      </c>
      <c r="F43" s="68">
        <v>52450</v>
      </c>
      <c r="G43" s="68">
        <v>52450</v>
      </c>
      <c r="H43" s="69">
        <f t="shared" si="3"/>
        <v>92050</v>
      </c>
    </row>
    <row r="44" spans="1:8" x14ac:dyDescent="0.2">
      <c r="A44" s="39">
        <v>5200</v>
      </c>
      <c r="B44" s="41" t="s">
        <v>99</v>
      </c>
      <c r="C44" s="68">
        <v>0</v>
      </c>
      <c r="D44" s="68">
        <v>0</v>
      </c>
      <c r="E44" s="68">
        <f t="shared" si="2"/>
        <v>0</v>
      </c>
      <c r="F44" s="68">
        <v>0</v>
      </c>
      <c r="G44" s="68">
        <v>0</v>
      </c>
      <c r="H44" s="69">
        <f t="shared" si="3"/>
        <v>0</v>
      </c>
    </row>
    <row r="45" spans="1:8" x14ac:dyDescent="0.2">
      <c r="A45" s="39">
        <v>5300</v>
      </c>
      <c r="B45" s="41" t="s">
        <v>100</v>
      </c>
      <c r="C45" s="68">
        <v>0</v>
      </c>
      <c r="D45" s="68">
        <v>0</v>
      </c>
      <c r="E45" s="68">
        <f t="shared" si="2"/>
        <v>0</v>
      </c>
      <c r="F45" s="68">
        <v>0</v>
      </c>
      <c r="G45" s="68">
        <v>0</v>
      </c>
      <c r="H45" s="69">
        <f t="shared" si="3"/>
        <v>0</v>
      </c>
    </row>
    <row r="46" spans="1:8" x14ac:dyDescent="0.2">
      <c r="A46" s="39">
        <v>5400</v>
      </c>
      <c r="B46" s="41" t="s">
        <v>101</v>
      </c>
      <c r="C46" s="68">
        <v>0</v>
      </c>
      <c r="D46" s="68">
        <v>0</v>
      </c>
      <c r="E46" s="68">
        <f t="shared" si="2"/>
        <v>0</v>
      </c>
      <c r="F46" s="68">
        <v>0</v>
      </c>
      <c r="G46" s="68">
        <v>0</v>
      </c>
      <c r="H46" s="69">
        <f t="shared" si="3"/>
        <v>0</v>
      </c>
    </row>
    <row r="47" spans="1:8" x14ac:dyDescent="0.2">
      <c r="A47" s="39">
        <v>5500</v>
      </c>
      <c r="B47" s="41" t="s">
        <v>102</v>
      </c>
      <c r="C47" s="68">
        <v>0</v>
      </c>
      <c r="D47" s="68">
        <v>0</v>
      </c>
      <c r="E47" s="68">
        <f t="shared" si="2"/>
        <v>0</v>
      </c>
      <c r="F47" s="68">
        <v>0</v>
      </c>
      <c r="G47" s="68">
        <v>0</v>
      </c>
      <c r="H47" s="69">
        <f t="shared" si="3"/>
        <v>0</v>
      </c>
    </row>
    <row r="48" spans="1:8" x14ac:dyDescent="0.2">
      <c r="A48" s="39">
        <v>5600</v>
      </c>
      <c r="B48" s="41" t="s">
        <v>103</v>
      </c>
      <c r="C48" s="68">
        <v>0</v>
      </c>
      <c r="D48" s="68">
        <v>0</v>
      </c>
      <c r="E48" s="68">
        <f t="shared" si="2"/>
        <v>0</v>
      </c>
      <c r="F48" s="68">
        <v>0</v>
      </c>
      <c r="G48" s="68">
        <v>0</v>
      </c>
      <c r="H48" s="69">
        <f t="shared" si="3"/>
        <v>0</v>
      </c>
    </row>
    <row r="49" spans="1:8" x14ac:dyDescent="0.2">
      <c r="A49" s="39">
        <v>5700</v>
      </c>
      <c r="B49" s="41" t="s">
        <v>104</v>
      </c>
      <c r="C49" s="68">
        <v>0</v>
      </c>
      <c r="D49" s="68">
        <v>0</v>
      </c>
      <c r="E49" s="68">
        <f t="shared" si="2"/>
        <v>0</v>
      </c>
      <c r="F49" s="68">
        <v>0</v>
      </c>
      <c r="G49" s="68">
        <v>0</v>
      </c>
      <c r="H49" s="69">
        <f t="shared" si="3"/>
        <v>0</v>
      </c>
    </row>
    <row r="50" spans="1:8" x14ac:dyDescent="0.2">
      <c r="A50" s="39">
        <v>5800</v>
      </c>
      <c r="B50" s="41" t="s">
        <v>105</v>
      </c>
      <c r="C50" s="68">
        <v>0</v>
      </c>
      <c r="D50" s="68">
        <v>0</v>
      </c>
      <c r="E50" s="68">
        <f t="shared" si="2"/>
        <v>0</v>
      </c>
      <c r="F50" s="68">
        <v>0</v>
      </c>
      <c r="G50" s="68">
        <v>0</v>
      </c>
      <c r="H50" s="69">
        <f t="shared" si="3"/>
        <v>0</v>
      </c>
    </row>
    <row r="51" spans="1:8" x14ac:dyDescent="0.2">
      <c r="A51" s="39">
        <v>5900</v>
      </c>
      <c r="B51" s="41" t="s">
        <v>106</v>
      </c>
      <c r="C51" s="68">
        <v>10000</v>
      </c>
      <c r="D51" s="68">
        <v>0</v>
      </c>
      <c r="E51" s="68">
        <f t="shared" si="2"/>
        <v>10000</v>
      </c>
      <c r="F51" s="68">
        <v>0</v>
      </c>
      <c r="G51" s="68">
        <v>0</v>
      </c>
      <c r="H51" s="69">
        <f t="shared" si="3"/>
        <v>10000</v>
      </c>
    </row>
    <row r="52" spans="1:8" x14ac:dyDescent="0.2">
      <c r="A52" s="39">
        <v>6000</v>
      </c>
      <c r="B52" s="16" t="s">
        <v>129</v>
      </c>
      <c r="C52" s="68">
        <f t="shared" ref="C52:H52" si="8">SUM(C53:C55)</f>
        <v>0</v>
      </c>
      <c r="D52" s="68">
        <f t="shared" si="8"/>
        <v>224000</v>
      </c>
      <c r="E52" s="68">
        <f t="shared" si="8"/>
        <v>224000</v>
      </c>
      <c r="F52" s="68">
        <v>0</v>
      </c>
      <c r="G52" s="68">
        <v>0</v>
      </c>
      <c r="H52" s="69">
        <f t="shared" si="8"/>
        <v>224000</v>
      </c>
    </row>
    <row r="53" spans="1:8" x14ac:dyDescent="0.2">
      <c r="A53" s="39">
        <v>6100</v>
      </c>
      <c r="B53" s="41" t="s">
        <v>107</v>
      </c>
      <c r="C53" s="68">
        <v>0</v>
      </c>
      <c r="D53" s="68">
        <v>0</v>
      </c>
      <c r="E53" s="68">
        <f t="shared" si="2"/>
        <v>0</v>
      </c>
      <c r="F53" s="68">
        <v>0</v>
      </c>
      <c r="G53" s="68">
        <v>0</v>
      </c>
      <c r="H53" s="69">
        <f t="shared" si="3"/>
        <v>0</v>
      </c>
    </row>
    <row r="54" spans="1:8" x14ac:dyDescent="0.2">
      <c r="A54" s="39">
        <v>6200</v>
      </c>
      <c r="B54" s="41" t="s">
        <v>108</v>
      </c>
      <c r="C54" s="68">
        <v>0</v>
      </c>
      <c r="D54" s="68">
        <v>224000</v>
      </c>
      <c r="E54" s="68">
        <f t="shared" si="2"/>
        <v>224000</v>
      </c>
      <c r="F54" s="68">
        <v>0</v>
      </c>
      <c r="G54" s="68">
        <v>0</v>
      </c>
      <c r="H54" s="69">
        <f t="shared" si="3"/>
        <v>224000</v>
      </c>
    </row>
    <row r="55" spans="1:8" x14ac:dyDescent="0.2">
      <c r="A55" s="39">
        <v>6300</v>
      </c>
      <c r="B55" s="41" t="s">
        <v>109</v>
      </c>
      <c r="C55" s="68">
        <v>0</v>
      </c>
      <c r="D55" s="68">
        <v>0</v>
      </c>
      <c r="E55" s="68">
        <f t="shared" si="2"/>
        <v>0</v>
      </c>
      <c r="F55" s="68">
        <v>0</v>
      </c>
      <c r="G55" s="68">
        <v>0</v>
      </c>
      <c r="H55" s="69">
        <f t="shared" si="3"/>
        <v>0</v>
      </c>
    </row>
    <row r="56" spans="1:8" x14ac:dyDescent="0.2">
      <c r="A56" s="39">
        <v>7000</v>
      </c>
      <c r="B56" s="16" t="s">
        <v>110</v>
      </c>
      <c r="C56" s="68">
        <f t="shared" ref="C56:H56" si="9">SUM(C57:C63)</f>
        <v>7146573.5099999998</v>
      </c>
      <c r="D56" s="68">
        <f t="shared" si="9"/>
        <v>-1130960.44</v>
      </c>
      <c r="E56" s="68">
        <f t="shared" si="9"/>
        <v>6015613.0700000003</v>
      </c>
      <c r="F56" s="68">
        <f t="shared" si="9"/>
        <v>987732.08</v>
      </c>
      <c r="G56" s="68">
        <f t="shared" si="9"/>
        <v>987732.08</v>
      </c>
      <c r="H56" s="69">
        <f t="shared" si="9"/>
        <v>5027880.99</v>
      </c>
    </row>
    <row r="57" spans="1:8" x14ac:dyDescent="0.2">
      <c r="A57" s="39">
        <v>7100</v>
      </c>
      <c r="B57" s="41" t="s">
        <v>111</v>
      </c>
      <c r="C57" s="68">
        <v>0</v>
      </c>
      <c r="D57" s="68">
        <v>0</v>
      </c>
      <c r="E57" s="68">
        <f t="shared" si="2"/>
        <v>0</v>
      </c>
      <c r="F57" s="68">
        <v>0</v>
      </c>
      <c r="G57" s="68">
        <v>0</v>
      </c>
      <c r="H57" s="69">
        <f t="shared" si="3"/>
        <v>0</v>
      </c>
    </row>
    <row r="58" spans="1:8" x14ac:dyDescent="0.2">
      <c r="A58" s="39">
        <v>7200</v>
      </c>
      <c r="B58" s="41" t="s">
        <v>112</v>
      </c>
      <c r="C58" s="68">
        <v>0</v>
      </c>
      <c r="D58" s="68">
        <v>0</v>
      </c>
      <c r="E58" s="68">
        <f t="shared" si="2"/>
        <v>0</v>
      </c>
      <c r="F58" s="68">
        <v>0</v>
      </c>
      <c r="G58" s="68">
        <v>0</v>
      </c>
      <c r="H58" s="69">
        <f t="shared" si="3"/>
        <v>0</v>
      </c>
    </row>
    <row r="59" spans="1:8" x14ac:dyDescent="0.2">
      <c r="A59" s="39">
        <v>7300</v>
      </c>
      <c r="B59" s="41" t="s">
        <v>113</v>
      </c>
      <c r="C59" s="68">
        <v>0</v>
      </c>
      <c r="D59" s="68">
        <v>0</v>
      </c>
      <c r="E59" s="68">
        <f t="shared" si="2"/>
        <v>0</v>
      </c>
      <c r="F59" s="68">
        <v>0</v>
      </c>
      <c r="G59" s="68">
        <v>0</v>
      </c>
      <c r="H59" s="69">
        <f t="shared" si="3"/>
        <v>0</v>
      </c>
    </row>
    <row r="60" spans="1:8" x14ac:dyDescent="0.2">
      <c r="A60" s="39">
        <v>7400</v>
      </c>
      <c r="B60" s="41" t="s">
        <v>114</v>
      </c>
      <c r="C60" s="68">
        <v>0</v>
      </c>
      <c r="D60" s="68">
        <v>1000000</v>
      </c>
      <c r="E60" s="68">
        <f t="shared" si="2"/>
        <v>1000000</v>
      </c>
      <c r="F60" s="68">
        <v>987732.08</v>
      </c>
      <c r="G60" s="68">
        <v>987732.08</v>
      </c>
      <c r="H60" s="69">
        <f t="shared" si="3"/>
        <v>12267.920000000042</v>
      </c>
    </row>
    <row r="61" spans="1:8" x14ac:dyDescent="0.2">
      <c r="A61" s="39">
        <v>7500</v>
      </c>
      <c r="B61" s="41" t="s">
        <v>115</v>
      </c>
      <c r="C61" s="68">
        <v>0</v>
      </c>
      <c r="D61" s="68">
        <v>0</v>
      </c>
      <c r="E61" s="68">
        <f t="shared" si="2"/>
        <v>0</v>
      </c>
      <c r="F61" s="68">
        <v>0</v>
      </c>
      <c r="G61" s="68">
        <v>0</v>
      </c>
      <c r="H61" s="69">
        <f t="shared" si="3"/>
        <v>0</v>
      </c>
    </row>
    <row r="62" spans="1:8" x14ac:dyDescent="0.2">
      <c r="A62" s="39">
        <v>7600</v>
      </c>
      <c r="B62" s="41" t="s">
        <v>116</v>
      </c>
      <c r="C62" s="68">
        <v>0</v>
      </c>
      <c r="D62" s="68">
        <v>0</v>
      </c>
      <c r="E62" s="68">
        <f t="shared" si="2"/>
        <v>0</v>
      </c>
      <c r="F62" s="68">
        <v>0</v>
      </c>
      <c r="G62" s="68">
        <v>0</v>
      </c>
      <c r="H62" s="69">
        <f t="shared" si="3"/>
        <v>0</v>
      </c>
    </row>
    <row r="63" spans="1:8" x14ac:dyDescent="0.2">
      <c r="A63" s="39">
        <v>7900</v>
      </c>
      <c r="B63" s="41" t="s">
        <v>117</v>
      </c>
      <c r="C63" s="68">
        <v>7146573.5099999998</v>
      </c>
      <c r="D63" s="68">
        <v>-2130960.44</v>
      </c>
      <c r="E63" s="68">
        <f t="shared" si="2"/>
        <v>5015613.07</v>
      </c>
      <c r="F63" s="68">
        <v>0</v>
      </c>
      <c r="G63" s="68">
        <v>0</v>
      </c>
      <c r="H63" s="69">
        <f t="shared" si="3"/>
        <v>5015613.07</v>
      </c>
    </row>
    <row r="64" spans="1:8" x14ac:dyDescent="0.2">
      <c r="A64" s="39">
        <v>8000</v>
      </c>
      <c r="B64" s="16" t="s">
        <v>118</v>
      </c>
      <c r="C64" s="68">
        <f t="shared" ref="C64:H64" si="10">SUM(C65:C67)</f>
        <v>0</v>
      </c>
      <c r="D64" s="68">
        <f t="shared" si="10"/>
        <v>0</v>
      </c>
      <c r="E64" s="68">
        <f t="shared" si="10"/>
        <v>0</v>
      </c>
      <c r="F64" s="68">
        <f t="shared" si="10"/>
        <v>0</v>
      </c>
      <c r="G64" s="68">
        <f t="shared" si="10"/>
        <v>0</v>
      </c>
      <c r="H64" s="69">
        <f t="shared" si="10"/>
        <v>0</v>
      </c>
    </row>
    <row r="65" spans="1:8" x14ac:dyDescent="0.2">
      <c r="A65" s="39">
        <v>8100</v>
      </c>
      <c r="B65" s="41" t="s">
        <v>119</v>
      </c>
      <c r="C65" s="68">
        <v>0</v>
      </c>
      <c r="D65" s="68">
        <v>0</v>
      </c>
      <c r="E65" s="68">
        <f t="shared" si="2"/>
        <v>0</v>
      </c>
      <c r="F65" s="68">
        <v>0</v>
      </c>
      <c r="G65" s="68">
        <v>0</v>
      </c>
      <c r="H65" s="69">
        <f t="shared" si="3"/>
        <v>0</v>
      </c>
    </row>
    <row r="66" spans="1:8" x14ac:dyDescent="0.2">
      <c r="A66" s="39">
        <v>8300</v>
      </c>
      <c r="B66" s="41" t="s">
        <v>120</v>
      </c>
      <c r="C66" s="68">
        <v>0</v>
      </c>
      <c r="D66" s="68">
        <v>0</v>
      </c>
      <c r="E66" s="68">
        <f t="shared" si="2"/>
        <v>0</v>
      </c>
      <c r="F66" s="68">
        <v>0</v>
      </c>
      <c r="G66" s="68">
        <v>0</v>
      </c>
      <c r="H66" s="69">
        <f t="shared" si="3"/>
        <v>0</v>
      </c>
    </row>
    <row r="67" spans="1:8" x14ac:dyDescent="0.2">
      <c r="A67" s="39">
        <v>8500</v>
      </c>
      <c r="B67" s="41" t="s">
        <v>121</v>
      </c>
      <c r="C67" s="68">
        <v>0</v>
      </c>
      <c r="D67" s="68">
        <v>0</v>
      </c>
      <c r="E67" s="68">
        <f t="shared" si="2"/>
        <v>0</v>
      </c>
      <c r="F67" s="68">
        <v>0</v>
      </c>
      <c r="G67" s="68">
        <v>0</v>
      </c>
      <c r="H67" s="69">
        <f t="shared" si="3"/>
        <v>0</v>
      </c>
    </row>
    <row r="68" spans="1:8" x14ac:dyDescent="0.2">
      <c r="A68" s="39">
        <v>9000</v>
      </c>
      <c r="B68" s="16" t="s">
        <v>130</v>
      </c>
      <c r="C68" s="68">
        <f t="shared" ref="C68:H68" si="11">SUM(C69:C75)</f>
        <v>0</v>
      </c>
      <c r="D68" s="68">
        <f t="shared" si="11"/>
        <v>0</v>
      </c>
      <c r="E68" s="68">
        <f t="shared" si="11"/>
        <v>0</v>
      </c>
      <c r="F68" s="68">
        <f t="shared" si="11"/>
        <v>0</v>
      </c>
      <c r="G68" s="68">
        <f t="shared" si="11"/>
        <v>0</v>
      </c>
      <c r="H68" s="69">
        <f t="shared" si="11"/>
        <v>0</v>
      </c>
    </row>
    <row r="69" spans="1:8" x14ac:dyDescent="0.2">
      <c r="A69" s="39">
        <v>9100</v>
      </c>
      <c r="B69" s="41" t="s">
        <v>122</v>
      </c>
      <c r="C69" s="68">
        <v>0</v>
      </c>
      <c r="D69" s="68">
        <v>0</v>
      </c>
      <c r="E69" s="68">
        <f t="shared" si="2"/>
        <v>0</v>
      </c>
      <c r="F69" s="68">
        <v>0</v>
      </c>
      <c r="G69" s="68">
        <v>0</v>
      </c>
      <c r="H69" s="69">
        <f t="shared" si="3"/>
        <v>0</v>
      </c>
    </row>
    <row r="70" spans="1:8" x14ac:dyDescent="0.2">
      <c r="A70" s="39">
        <v>9200</v>
      </c>
      <c r="B70" s="41" t="s">
        <v>123</v>
      </c>
      <c r="C70" s="68">
        <v>0</v>
      </c>
      <c r="D70" s="68">
        <v>0</v>
      </c>
      <c r="E70" s="68">
        <f t="shared" ref="E70:E74" si="12">C70+D70</f>
        <v>0</v>
      </c>
      <c r="F70" s="68">
        <v>0</v>
      </c>
      <c r="G70" s="68">
        <v>0</v>
      </c>
      <c r="H70" s="69">
        <f t="shared" ref="H70:H75" si="13">E70-F70</f>
        <v>0</v>
      </c>
    </row>
    <row r="71" spans="1:8" x14ac:dyDescent="0.2">
      <c r="A71" s="39">
        <v>9300</v>
      </c>
      <c r="B71" s="41" t="s">
        <v>124</v>
      </c>
      <c r="C71" s="68">
        <v>0</v>
      </c>
      <c r="D71" s="68">
        <v>0</v>
      </c>
      <c r="E71" s="68">
        <f t="shared" si="12"/>
        <v>0</v>
      </c>
      <c r="F71" s="68">
        <v>0</v>
      </c>
      <c r="G71" s="68">
        <v>0</v>
      </c>
      <c r="H71" s="69">
        <f t="shared" si="13"/>
        <v>0</v>
      </c>
    </row>
    <row r="72" spans="1:8" x14ac:dyDescent="0.2">
      <c r="A72" s="39">
        <v>9400</v>
      </c>
      <c r="B72" s="41" t="s">
        <v>125</v>
      </c>
      <c r="C72" s="68">
        <v>0</v>
      </c>
      <c r="D72" s="68">
        <v>0</v>
      </c>
      <c r="E72" s="68">
        <f t="shared" si="12"/>
        <v>0</v>
      </c>
      <c r="F72" s="68">
        <v>0</v>
      </c>
      <c r="G72" s="68">
        <v>0</v>
      </c>
      <c r="H72" s="69">
        <f t="shared" si="13"/>
        <v>0</v>
      </c>
    </row>
    <row r="73" spans="1:8" x14ac:dyDescent="0.2">
      <c r="A73" s="39">
        <v>9500</v>
      </c>
      <c r="B73" s="41" t="s">
        <v>126</v>
      </c>
      <c r="C73" s="68">
        <v>0</v>
      </c>
      <c r="D73" s="68">
        <v>0</v>
      </c>
      <c r="E73" s="68">
        <f t="shared" si="12"/>
        <v>0</v>
      </c>
      <c r="F73" s="68">
        <v>0</v>
      </c>
      <c r="G73" s="68">
        <v>0</v>
      </c>
      <c r="H73" s="69">
        <f t="shared" si="13"/>
        <v>0</v>
      </c>
    </row>
    <row r="74" spans="1:8" x14ac:dyDescent="0.2">
      <c r="A74" s="39">
        <v>9600</v>
      </c>
      <c r="B74" s="41" t="s">
        <v>127</v>
      </c>
      <c r="C74" s="68">
        <v>0</v>
      </c>
      <c r="D74" s="68">
        <v>0</v>
      </c>
      <c r="E74" s="68">
        <f t="shared" si="12"/>
        <v>0</v>
      </c>
      <c r="F74" s="68">
        <v>0</v>
      </c>
      <c r="G74" s="68">
        <v>0</v>
      </c>
      <c r="H74" s="69">
        <f t="shared" si="13"/>
        <v>0</v>
      </c>
    </row>
    <row r="75" spans="1:8" x14ac:dyDescent="0.2">
      <c r="A75" s="42">
        <v>9900</v>
      </c>
      <c r="B75" s="43" t="s">
        <v>128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1">
        <f t="shared" si="13"/>
        <v>0</v>
      </c>
    </row>
    <row r="76" spans="1:8" x14ac:dyDescent="0.2">
      <c r="A76" s="25"/>
      <c r="B76" s="25"/>
      <c r="C76" s="25"/>
      <c r="D76" s="25"/>
    </row>
    <row r="77" spans="1:8" x14ac:dyDescent="0.2">
      <c r="A77" s="45" t="s">
        <v>133</v>
      </c>
      <c r="B77" s="46"/>
      <c r="C77" s="46"/>
      <c r="D77" s="47"/>
    </row>
    <row r="78" spans="1:8" x14ac:dyDescent="0.2">
      <c r="A78" s="48"/>
      <c r="B78" s="46"/>
      <c r="C78" s="46"/>
      <c r="D78" s="47"/>
    </row>
    <row r="79" spans="1:8" x14ac:dyDescent="0.2">
      <c r="A79" s="49"/>
      <c r="B79" s="50"/>
      <c r="C79" s="49"/>
      <c r="D79" s="49"/>
    </row>
    <row r="80" spans="1:8" x14ac:dyDescent="0.2">
      <c r="A80" s="51"/>
      <c r="B80" s="49"/>
      <c r="C80" s="49"/>
      <c r="D80" s="49"/>
    </row>
    <row r="81" spans="1:4" x14ac:dyDescent="0.2">
      <c r="A81" s="51"/>
      <c r="B81" s="49" t="s">
        <v>134</v>
      </c>
      <c r="C81" s="51"/>
      <c r="D81" s="52" t="s">
        <v>134</v>
      </c>
    </row>
    <row r="82" spans="1:4" ht="56.25" x14ac:dyDescent="0.2">
      <c r="A82" s="51"/>
      <c r="B82" s="53" t="s">
        <v>244</v>
      </c>
      <c r="C82" s="54"/>
      <c r="D82" s="55" t="s">
        <v>245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D5" sqref="D5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75" t="s">
        <v>236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0" t="s">
        <v>16</v>
      </c>
      <c r="B2" s="30" t="s">
        <v>4</v>
      </c>
      <c r="C2" s="31" t="s">
        <v>5</v>
      </c>
      <c r="D2" s="31" t="s">
        <v>131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8">
        <v>900001</v>
      </c>
      <c r="B3" s="9" t="s">
        <v>12</v>
      </c>
      <c r="C3" s="58">
        <f t="shared" ref="C3:H3" si="0">SUM(C4:C8)</f>
        <v>37481746</v>
      </c>
      <c r="D3" s="58">
        <f t="shared" si="0"/>
        <v>-22642690.440000001</v>
      </c>
      <c r="E3" s="58">
        <f t="shared" si="0"/>
        <v>14839055.559999999</v>
      </c>
      <c r="F3" s="58">
        <f t="shared" si="0"/>
        <v>8089115.1299999999</v>
      </c>
      <c r="G3" s="58">
        <f t="shared" si="0"/>
        <v>8082113.2599999998</v>
      </c>
      <c r="H3" s="59">
        <f t="shared" si="0"/>
        <v>6749940.4299999988</v>
      </c>
    </row>
    <row r="4" spans="1:8" x14ac:dyDescent="0.2">
      <c r="A4" s="32">
        <v>1</v>
      </c>
      <c r="B4" s="33" t="s">
        <v>14</v>
      </c>
      <c r="C4" s="62">
        <v>37241746</v>
      </c>
      <c r="D4" s="62">
        <v>-22781190.440000001</v>
      </c>
      <c r="E4" s="62">
        <f>C4+D4</f>
        <v>14460555.559999999</v>
      </c>
      <c r="F4" s="62">
        <v>8036665.1299999999</v>
      </c>
      <c r="G4" s="62">
        <v>8029663.2599999998</v>
      </c>
      <c r="H4" s="69">
        <f t="shared" ref="H4:H5" si="1">E4-F4</f>
        <v>6423890.4299999988</v>
      </c>
    </row>
    <row r="5" spans="1:8" x14ac:dyDescent="0.2">
      <c r="A5" s="32">
        <v>2</v>
      </c>
      <c r="B5" s="33" t="s">
        <v>15</v>
      </c>
      <c r="C5" s="62">
        <v>240000</v>
      </c>
      <c r="D5" s="62">
        <v>138500</v>
      </c>
      <c r="E5" s="62">
        <f t="shared" ref="E5:E7" si="2">C5+D5</f>
        <v>378500</v>
      </c>
      <c r="F5" s="62">
        <v>52450</v>
      </c>
      <c r="G5" s="62">
        <v>52450</v>
      </c>
      <c r="H5" s="69">
        <f t="shared" si="1"/>
        <v>326050</v>
      </c>
    </row>
    <row r="6" spans="1:8" x14ac:dyDescent="0.2">
      <c r="A6" s="32">
        <v>3</v>
      </c>
      <c r="B6" s="33" t="s">
        <v>17</v>
      </c>
      <c r="C6" s="62">
        <v>0</v>
      </c>
      <c r="D6" s="62">
        <v>0</v>
      </c>
      <c r="E6" s="62">
        <f t="shared" si="2"/>
        <v>0</v>
      </c>
      <c r="F6" s="62">
        <v>0</v>
      </c>
      <c r="G6" s="62">
        <v>0</v>
      </c>
      <c r="H6" s="69">
        <f>E6-F6</f>
        <v>0</v>
      </c>
    </row>
    <row r="7" spans="1:8" x14ac:dyDescent="0.2">
      <c r="A7" s="32">
        <v>4</v>
      </c>
      <c r="B7" s="33" t="s">
        <v>132</v>
      </c>
      <c r="C7" s="62">
        <v>0</v>
      </c>
      <c r="D7" s="62">
        <v>0</v>
      </c>
      <c r="E7" s="62">
        <f t="shared" si="2"/>
        <v>0</v>
      </c>
      <c r="F7" s="62">
        <v>0</v>
      </c>
      <c r="G7" s="62">
        <v>0</v>
      </c>
      <c r="H7" s="69">
        <f>E7-F7</f>
        <v>0</v>
      </c>
    </row>
    <row r="8" spans="1:8" x14ac:dyDescent="0.2">
      <c r="A8" s="34">
        <v>5</v>
      </c>
      <c r="B8" s="35" t="s">
        <v>119</v>
      </c>
      <c r="C8" s="63">
        <v>0</v>
      </c>
      <c r="D8" s="63">
        <v>0</v>
      </c>
      <c r="E8" s="63">
        <f>C8+D8</f>
        <v>0</v>
      </c>
      <c r="F8" s="63">
        <v>0</v>
      </c>
      <c r="G8" s="63">
        <v>0</v>
      </c>
      <c r="H8" s="71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pane ySplit="2" topLeftCell="A3" activePane="bottomLeft" state="frozen"/>
      <selection pane="bottomLeft" activeCell="B20" sqref="B20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75" t="s">
        <v>240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6" t="s">
        <v>2</v>
      </c>
      <c r="B2" s="30" t="s">
        <v>4</v>
      </c>
      <c r="C2" s="31" t="s">
        <v>5</v>
      </c>
      <c r="D2" s="31" t="s">
        <v>131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4">
        <v>900001</v>
      </c>
      <c r="B3" s="3" t="s">
        <v>12</v>
      </c>
      <c r="C3" s="6">
        <v>37481746</v>
      </c>
      <c r="D3" s="6">
        <f>D4+D5+D6</f>
        <v>-22642690.439999998</v>
      </c>
      <c r="E3" s="6">
        <f>C3+D3</f>
        <v>14839055.560000002</v>
      </c>
      <c r="F3" s="6">
        <f t="shared" ref="F3:G3" si="0">F4+F5+F6</f>
        <v>8089115.1299999999</v>
      </c>
      <c r="G3" s="6">
        <f t="shared" si="0"/>
        <v>8082113.2599999998</v>
      </c>
      <c r="H3" s="6">
        <f>E3-F3</f>
        <v>6749940.4300000025</v>
      </c>
    </row>
    <row r="4" spans="1:8" x14ac:dyDescent="0.2">
      <c r="A4" s="1">
        <v>8601</v>
      </c>
      <c r="B4" s="1" t="s">
        <v>241</v>
      </c>
      <c r="C4" s="1">
        <v>10298534.560000001</v>
      </c>
      <c r="D4" s="1">
        <v>-2024210.4399999995</v>
      </c>
      <c r="E4" s="1">
        <f>C4+D4</f>
        <v>8274324.120000001</v>
      </c>
      <c r="F4" s="74">
        <v>2170943.08</v>
      </c>
      <c r="G4" s="74">
        <v>2164611.38</v>
      </c>
      <c r="H4" s="1">
        <f>E4-F4</f>
        <v>6103381.040000001</v>
      </c>
    </row>
    <row r="5" spans="1:8" x14ac:dyDescent="0.2">
      <c r="A5" s="1">
        <v>8603</v>
      </c>
      <c r="B5" s="1" t="s">
        <v>242</v>
      </c>
      <c r="C5" s="1">
        <v>5040610.96</v>
      </c>
      <c r="D5" s="1">
        <v>-364480</v>
      </c>
      <c r="E5" s="1">
        <f>C5+D5</f>
        <v>4676130.96</v>
      </c>
      <c r="F5" s="74">
        <v>4196962.62</v>
      </c>
      <c r="G5" s="74">
        <v>4196962.62</v>
      </c>
      <c r="H5" s="1">
        <f>E5-F5</f>
        <v>479168.33999999985</v>
      </c>
    </row>
    <row r="6" spans="1:8" x14ac:dyDescent="0.2">
      <c r="A6" s="1">
        <v>8604</v>
      </c>
      <c r="B6" s="1" t="s">
        <v>243</v>
      </c>
      <c r="C6" s="1">
        <v>22142600.48</v>
      </c>
      <c r="D6" s="1">
        <v>-20254000</v>
      </c>
      <c r="E6" s="1">
        <f>C6+D6</f>
        <v>1888600.4800000004</v>
      </c>
      <c r="F6" s="74">
        <v>1721209.43</v>
      </c>
      <c r="G6" s="74">
        <v>1720539.26</v>
      </c>
      <c r="H6" s="1">
        <f>E6-F6</f>
        <v>167391.05000000051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51181102362204722" right="0.51181102362204722" top="0.74803149606299213" bottom="0.74803149606299213" header="0.31496062992125984" footer="0.31496062992125984"/>
  <pageSetup scale="6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75" t="s">
        <v>239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6" t="s">
        <v>31</v>
      </c>
      <c r="B2" s="30" t="s">
        <v>4</v>
      </c>
      <c r="C2" s="31" t="s">
        <v>5</v>
      </c>
      <c r="D2" s="31" t="s">
        <v>131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8">
        <v>900001</v>
      </c>
      <c r="B3" s="9" t="s">
        <v>12</v>
      </c>
      <c r="C3" s="58">
        <f t="shared" ref="C3:H3" si="0">C4+C9</f>
        <v>0</v>
      </c>
      <c r="D3" s="58">
        <f t="shared" si="0"/>
        <v>0</v>
      </c>
      <c r="E3" s="58">
        <f t="shared" si="0"/>
        <v>0</v>
      </c>
      <c r="F3" s="58">
        <f t="shared" si="0"/>
        <v>0</v>
      </c>
      <c r="G3" s="58">
        <f t="shared" si="0"/>
        <v>0</v>
      </c>
      <c r="H3" s="59">
        <f t="shared" si="0"/>
        <v>0</v>
      </c>
    </row>
    <row r="4" spans="1:8" x14ac:dyDescent="0.2">
      <c r="A4" s="15">
        <v>21110</v>
      </c>
      <c r="B4" s="16" t="s">
        <v>57</v>
      </c>
      <c r="C4" s="60">
        <f t="shared" ref="C4:H4" si="1">SUM(C5:C8)</f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1">
        <f t="shared" si="1"/>
        <v>0</v>
      </c>
    </row>
    <row r="5" spans="1:8" x14ac:dyDescent="0.2">
      <c r="A5" s="15">
        <v>21111</v>
      </c>
      <c r="B5" s="17" t="s">
        <v>23</v>
      </c>
      <c r="C5" s="64">
        <v>0</v>
      </c>
      <c r="D5" s="64">
        <v>0</v>
      </c>
      <c r="E5" s="64">
        <f>C5+D5</f>
        <v>0</v>
      </c>
      <c r="F5" s="64">
        <v>0</v>
      </c>
      <c r="G5" s="64">
        <v>0</v>
      </c>
      <c r="H5" s="72">
        <f>E5-F5</f>
        <v>0</v>
      </c>
    </row>
    <row r="6" spans="1:8" x14ac:dyDescent="0.2">
      <c r="A6" s="15">
        <v>21112</v>
      </c>
      <c r="B6" s="17" t="s">
        <v>24</v>
      </c>
      <c r="C6" s="64">
        <v>0</v>
      </c>
      <c r="D6" s="64">
        <v>0</v>
      </c>
      <c r="E6" s="64">
        <f>C6+D6</f>
        <v>0</v>
      </c>
      <c r="F6" s="64">
        <v>0</v>
      </c>
      <c r="G6" s="64">
        <v>0</v>
      </c>
      <c r="H6" s="72">
        <f t="shared" ref="H6:H8" si="2">E6-F6</f>
        <v>0</v>
      </c>
    </row>
    <row r="7" spans="1:8" x14ac:dyDescent="0.2">
      <c r="A7" s="15">
        <v>21113</v>
      </c>
      <c r="B7" s="17" t="s">
        <v>25</v>
      </c>
      <c r="C7" s="64">
        <v>0</v>
      </c>
      <c r="D7" s="64">
        <v>0</v>
      </c>
      <c r="E7" s="64">
        <f>C7+D7</f>
        <v>0</v>
      </c>
      <c r="F7" s="64">
        <v>0</v>
      </c>
      <c r="G7" s="64">
        <v>0</v>
      </c>
      <c r="H7" s="72">
        <f t="shared" si="2"/>
        <v>0</v>
      </c>
    </row>
    <row r="8" spans="1:8" x14ac:dyDescent="0.2">
      <c r="A8" s="15">
        <v>21114</v>
      </c>
      <c r="B8" s="17" t="s">
        <v>26</v>
      </c>
      <c r="C8" s="64">
        <v>0</v>
      </c>
      <c r="D8" s="64">
        <v>0</v>
      </c>
      <c r="E8" s="64">
        <f>C8+D8</f>
        <v>0</v>
      </c>
      <c r="F8" s="64">
        <v>0</v>
      </c>
      <c r="G8" s="64">
        <v>0</v>
      </c>
      <c r="H8" s="72">
        <f t="shared" si="2"/>
        <v>0</v>
      </c>
    </row>
    <row r="9" spans="1:8" x14ac:dyDescent="0.2">
      <c r="A9" s="20">
        <v>900002</v>
      </c>
      <c r="B9" s="16" t="s">
        <v>44</v>
      </c>
      <c r="C9" s="60">
        <f t="shared" ref="C9:H9" si="3">SUM(C10:C16)</f>
        <v>0</v>
      </c>
      <c r="D9" s="60">
        <f t="shared" si="3"/>
        <v>0</v>
      </c>
      <c r="E9" s="60">
        <f t="shared" si="3"/>
        <v>0</v>
      </c>
      <c r="F9" s="60">
        <f t="shared" si="3"/>
        <v>0</v>
      </c>
      <c r="G9" s="60">
        <f t="shared" si="3"/>
        <v>0</v>
      </c>
      <c r="H9" s="61">
        <f t="shared" si="3"/>
        <v>0</v>
      </c>
    </row>
    <row r="10" spans="1:8" x14ac:dyDescent="0.2">
      <c r="A10" s="15">
        <v>21120</v>
      </c>
      <c r="B10" s="17" t="s">
        <v>28</v>
      </c>
      <c r="C10" s="64">
        <v>0</v>
      </c>
      <c r="D10" s="64">
        <v>0</v>
      </c>
      <c r="E10" s="64">
        <f>+C10+D10</f>
        <v>0</v>
      </c>
      <c r="F10" s="64">
        <v>0</v>
      </c>
      <c r="G10" s="64">
        <v>0</v>
      </c>
      <c r="H10" s="65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64">
        <v>0</v>
      </c>
      <c r="D11" s="64">
        <v>0</v>
      </c>
      <c r="E11" s="64">
        <f t="shared" ref="E11:E16" si="5">+C11+D11</f>
        <v>0</v>
      </c>
      <c r="F11" s="64">
        <v>0</v>
      </c>
      <c r="G11" s="64">
        <v>0</v>
      </c>
      <c r="H11" s="65">
        <f t="shared" si="4"/>
        <v>0</v>
      </c>
    </row>
    <row r="12" spans="1:8" x14ac:dyDescent="0.2">
      <c r="A12" s="15">
        <v>21210</v>
      </c>
      <c r="B12" s="17" t="s">
        <v>29</v>
      </c>
      <c r="C12" s="64">
        <v>0</v>
      </c>
      <c r="D12" s="64">
        <v>0</v>
      </c>
      <c r="E12" s="64">
        <f t="shared" si="5"/>
        <v>0</v>
      </c>
      <c r="F12" s="64">
        <v>0</v>
      </c>
      <c r="G12" s="64">
        <v>0</v>
      </c>
      <c r="H12" s="65">
        <f t="shared" si="4"/>
        <v>0</v>
      </c>
    </row>
    <row r="13" spans="1:8" x14ac:dyDescent="0.2">
      <c r="A13" s="15">
        <v>21220</v>
      </c>
      <c r="B13" s="17" t="s">
        <v>42</v>
      </c>
      <c r="C13" s="64">
        <v>0</v>
      </c>
      <c r="D13" s="64">
        <v>0</v>
      </c>
      <c r="E13" s="64">
        <f t="shared" si="5"/>
        <v>0</v>
      </c>
      <c r="F13" s="64">
        <v>0</v>
      </c>
      <c r="G13" s="64">
        <v>0</v>
      </c>
      <c r="H13" s="65">
        <f t="shared" si="4"/>
        <v>0</v>
      </c>
    </row>
    <row r="14" spans="1:8" x14ac:dyDescent="0.2">
      <c r="A14" s="15">
        <v>22200</v>
      </c>
      <c r="B14" s="17" t="s">
        <v>43</v>
      </c>
      <c r="C14" s="64">
        <v>0</v>
      </c>
      <c r="D14" s="64">
        <v>0</v>
      </c>
      <c r="E14" s="64">
        <f t="shared" si="5"/>
        <v>0</v>
      </c>
      <c r="F14" s="64">
        <v>0</v>
      </c>
      <c r="G14" s="64">
        <v>0</v>
      </c>
      <c r="H14" s="65">
        <f t="shared" si="4"/>
        <v>0</v>
      </c>
    </row>
    <row r="15" spans="1:8" x14ac:dyDescent="0.2">
      <c r="A15" s="21">
        <v>22300</v>
      </c>
      <c r="B15" s="22" t="s">
        <v>58</v>
      </c>
      <c r="C15" s="64">
        <v>0</v>
      </c>
      <c r="D15" s="64">
        <v>0</v>
      </c>
      <c r="E15" s="64">
        <f t="shared" si="5"/>
        <v>0</v>
      </c>
      <c r="F15" s="64">
        <v>0</v>
      </c>
      <c r="G15" s="64">
        <v>0</v>
      </c>
      <c r="H15" s="65">
        <f t="shared" si="4"/>
        <v>0</v>
      </c>
    </row>
    <row r="16" spans="1:8" x14ac:dyDescent="0.2">
      <c r="A16" s="18">
        <v>22400</v>
      </c>
      <c r="B16" s="19" t="s">
        <v>30</v>
      </c>
      <c r="C16" s="66">
        <v>0</v>
      </c>
      <c r="D16" s="66">
        <v>0</v>
      </c>
      <c r="E16" s="66">
        <f t="shared" si="5"/>
        <v>0</v>
      </c>
      <c r="F16" s="66">
        <v>0</v>
      </c>
      <c r="G16" s="66">
        <v>0</v>
      </c>
      <c r="H16" s="67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8" sqref="D8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75" t="s">
        <v>238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6" t="s">
        <v>31</v>
      </c>
      <c r="B2" s="30" t="s">
        <v>4</v>
      </c>
      <c r="C2" s="31" t="s">
        <v>5</v>
      </c>
      <c r="D2" s="31" t="s">
        <v>131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8">
        <v>900001</v>
      </c>
      <c r="B3" s="9" t="s">
        <v>12</v>
      </c>
      <c r="C3" s="58">
        <f t="shared" ref="C3:H3" si="0">C4+C6</f>
        <v>37481746</v>
      </c>
      <c r="D3" s="58">
        <f t="shared" si="0"/>
        <v>-22642690.440000001</v>
      </c>
      <c r="E3" s="58">
        <f t="shared" si="0"/>
        <v>14839055.559999999</v>
      </c>
      <c r="F3" s="58">
        <f t="shared" si="0"/>
        <v>8089115.1299999999</v>
      </c>
      <c r="G3" s="58">
        <f t="shared" si="0"/>
        <v>8082113.2599999998</v>
      </c>
      <c r="H3" s="59">
        <f t="shared" si="0"/>
        <v>6749940.4299999988</v>
      </c>
    </row>
    <row r="4" spans="1:8" x14ac:dyDescent="0.2">
      <c r="A4" s="10"/>
      <c r="B4" s="16" t="s">
        <v>56</v>
      </c>
      <c r="C4" s="60">
        <f t="shared" ref="C4:H4" si="1">+C5</f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1">
        <f t="shared" si="1"/>
        <v>0</v>
      </c>
    </row>
    <row r="5" spans="1:8" x14ac:dyDescent="0.2">
      <c r="A5" s="10">
        <v>31111</v>
      </c>
      <c r="B5" s="11" t="s">
        <v>55</v>
      </c>
      <c r="C5" s="64">
        <v>0</v>
      </c>
      <c r="D5" s="64">
        <v>0</v>
      </c>
      <c r="E5" s="64">
        <f>C5+D5</f>
        <v>0</v>
      </c>
      <c r="F5" s="64">
        <v>0</v>
      </c>
      <c r="G5" s="64">
        <v>0</v>
      </c>
      <c r="H5" s="72">
        <f t="shared" ref="H5" si="2">E5-F5</f>
        <v>0</v>
      </c>
    </row>
    <row r="6" spans="1:8" x14ac:dyDescent="0.2">
      <c r="A6" s="10"/>
      <c r="B6" s="16" t="s">
        <v>44</v>
      </c>
      <c r="C6" s="60">
        <f t="shared" ref="C6:H6" si="3">SUM(C7:C12)</f>
        <v>37481746</v>
      </c>
      <c r="D6" s="60">
        <f t="shared" si="3"/>
        <v>-22642690.440000001</v>
      </c>
      <c r="E6" s="60">
        <f t="shared" si="3"/>
        <v>14839055.559999999</v>
      </c>
      <c r="F6" s="60">
        <f t="shared" si="3"/>
        <v>8089115.1299999999</v>
      </c>
      <c r="G6" s="60">
        <f t="shared" si="3"/>
        <v>8082113.2599999998</v>
      </c>
      <c r="H6" s="61">
        <f t="shared" si="3"/>
        <v>6749940.4299999988</v>
      </c>
    </row>
    <row r="7" spans="1:8" x14ac:dyDescent="0.2">
      <c r="A7" s="10">
        <v>31120</v>
      </c>
      <c r="B7" s="11" t="s">
        <v>28</v>
      </c>
      <c r="C7" s="64">
        <v>37481746</v>
      </c>
      <c r="D7" s="64">
        <v>-22642690.440000001</v>
      </c>
      <c r="E7" s="64">
        <f t="shared" ref="E7:E11" si="4">C7+D7</f>
        <v>14839055.559999999</v>
      </c>
      <c r="F7" s="64">
        <v>8089115.1299999999</v>
      </c>
      <c r="G7" s="64">
        <v>8082113.2599999998</v>
      </c>
      <c r="H7" s="72">
        <f t="shared" ref="H7:H12" si="5">E7-F7</f>
        <v>6749940.4299999988</v>
      </c>
    </row>
    <row r="8" spans="1:8" x14ac:dyDescent="0.2">
      <c r="A8" s="10">
        <v>31210</v>
      </c>
      <c r="B8" s="11" t="s">
        <v>45</v>
      </c>
      <c r="C8" s="64">
        <v>0</v>
      </c>
      <c r="D8" s="64">
        <v>0</v>
      </c>
      <c r="E8" s="64">
        <f t="shared" si="4"/>
        <v>0</v>
      </c>
      <c r="F8" s="64">
        <v>0</v>
      </c>
      <c r="G8" s="64">
        <v>0</v>
      </c>
      <c r="H8" s="72">
        <f t="shared" si="5"/>
        <v>0</v>
      </c>
    </row>
    <row r="9" spans="1:8" x14ac:dyDescent="0.2">
      <c r="A9" s="10">
        <v>31220</v>
      </c>
      <c r="B9" s="11" t="s">
        <v>46</v>
      </c>
      <c r="C9" s="64">
        <v>0</v>
      </c>
      <c r="D9" s="64">
        <v>0</v>
      </c>
      <c r="E9" s="64">
        <f t="shared" si="4"/>
        <v>0</v>
      </c>
      <c r="F9" s="64">
        <v>0</v>
      </c>
      <c r="G9" s="64">
        <v>0</v>
      </c>
      <c r="H9" s="72">
        <f t="shared" si="5"/>
        <v>0</v>
      </c>
    </row>
    <row r="10" spans="1:8" x14ac:dyDescent="0.2">
      <c r="A10" s="10">
        <v>32200</v>
      </c>
      <c r="B10" s="11" t="s">
        <v>53</v>
      </c>
      <c r="C10" s="64">
        <v>0</v>
      </c>
      <c r="D10" s="64">
        <v>0</v>
      </c>
      <c r="E10" s="64">
        <f t="shared" si="4"/>
        <v>0</v>
      </c>
      <c r="F10" s="64">
        <v>0</v>
      </c>
      <c r="G10" s="64">
        <v>0</v>
      </c>
      <c r="H10" s="72">
        <f t="shared" si="5"/>
        <v>0</v>
      </c>
    </row>
    <row r="11" spans="1:8" x14ac:dyDescent="0.2">
      <c r="A11" s="10">
        <v>32300</v>
      </c>
      <c r="B11" s="11" t="s">
        <v>54</v>
      </c>
      <c r="C11" s="64">
        <v>0</v>
      </c>
      <c r="D11" s="64">
        <v>0</v>
      </c>
      <c r="E11" s="64">
        <f t="shared" si="4"/>
        <v>0</v>
      </c>
      <c r="F11" s="64">
        <v>0</v>
      </c>
      <c r="G11" s="64">
        <v>0</v>
      </c>
      <c r="H11" s="72">
        <f t="shared" si="5"/>
        <v>0</v>
      </c>
    </row>
    <row r="12" spans="1:8" x14ac:dyDescent="0.2">
      <c r="A12" s="12">
        <v>32400</v>
      </c>
      <c r="B12" s="13" t="s">
        <v>30</v>
      </c>
      <c r="C12" s="66">
        <v>0</v>
      </c>
      <c r="D12" s="66">
        <v>0</v>
      </c>
      <c r="E12" s="66">
        <f t="shared" ref="E12" si="6">+C12+D12</f>
        <v>0</v>
      </c>
      <c r="F12" s="66">
        <v>0</v>
      </c>
      <c r="G12" s="66">
        <v>0</v>
      </c>
      <c r="H12" s="67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5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18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5" bestFit="1" customWidth="1"/>
    <col min="2" max="2" width="72.83203125" style="25" customWidth="1"/>
    <col min="3" max="8" width="18.33203125" style="25" customWidth="1"/>
    <col min="9" max="16384" width="12" style="25"/>
  </cols>
  <sheetData>
    <row r="1" spans="1:8" ht="50.1" customHeight="1" x14ac:dyDescent="0.2">
      <c r="A1" s="75" t="s">
        <v>237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30" t="s">
        <v>0</v>
      </c>
      <c r="B2" s="30" t="s">
        <v>4</v>
      </c>
      <c r="C2" s="31" t="s">
        <v>5</v>
      </c>
      <c r="D2" s="31" t="s">
        <v>131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8">
        <v>900001</v>
      </c>
      <c r="B3" s="14" t="s">
        <v>12</v>
      </c>
      <c r="C3" s="58">
        <f t="shared" ref="C3:H3" si="0">SUM(C4+C13+C21+C31)</f>
        <v>37481746</v>
      </c>
      <c r="D3" s="58">
        <f t="shared" si="0"/>
        <v>-22642690.440000001</v>
      </c>
      <c r="E3" s="58">
        <f t="shared" si="0"/>
        <v>14839055.559999999</v>
      </c>
      <c r="F3" s="58">
        <f t="shared" si="0"/>
        <v>8089115.1299999999</v>
      </c>
      <c r="G3" s="58">
        <f t="shared" si="0"/>
        <v>8082113.2599999998</v>
      </c>
      <c r="H3" s="59">
        <f t="shared" si="0"/>
        <v>6749940.4299999988</v>
      </c>
    </row>
    <row r="4" spans="1:8" x14ac:dyDescent="0.2">
      <c r="A4" s="26">
        <v>1</v>
      </c>
      <c r="B4" s="27" t="s">
        <v>32</v>
      </c>
      <c r="C4" s="60">
        <f t="shared" ref="C4:H4" si="1">SUM(C5:C12)</f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1">
        <f t="shared" si="1"/>
        <v>0</v>
      </c>
    </row>
    <row r="5" spans="1:8" x14ac:dyDescent="0.2">
      <c r="A5" s="28">
        <v>11</v>
      </c>
      <c r="B5" s="56" t="s">
        <v>135</v>
      </c>
      <c r="C5" s="62">
        <v>0</v>
      </c>
      <c r="D5" s="62">
        <v>0</v>
      </c>
      <c r="E5" s="62">
        <f>C5+D5</f>
        <v>0</v>
      </c>
      <c r="F5" s="62">
        <v>0</v>
      </c>
      <c r="G5" s="62">
        <v>0</v>
      </c>
      <c r="H5" s="40">
        <f>E5-F5</f>
        <v>0</v>
      </c>
    </row>
    <row r="6" spans="1:8" x14ac:dyDescent="0.2">
      <c r="A6" s="28">
        <v>12</v>
      </c>
      <c r="B6" s="56" t="s">
        <v>33</v>
      </c>
      <c r="C6" s="62">
        <v>0</v>
      </c>
      <c r="D6" s="62">
        <v>0</v>
      </c>
      <c r="E6" s="62">
        <f t="shared" ref="E6:E12" si="2">C6+D6</f>
        <v>0</v>
      </c>
      <c r="F6" s="62">
        <v>0</v>
      </c>
      <c r="G6" s="62">
        <v>0</v>
      </c>
      <c r="H6" s="40">
        <f t="shared" ref="H6:H12" si="3">E6-F6</f>
        <v>0</v>
      </c>
    </row>
    <row r="7" spans="1:8" x14ac:dyDescent="0.2">
      <c r="A7" s="28">
        <v>13</v>
      </c>
      <c r="B7" s="56" t="s">
        <v>136</v>
      </c>
      <c r="C7" s="62">
        <v>0</v>
      </c>
      <c r="D7" s="62">
        <v>0</v>
      </c>
      <c r="E7" s="62">
        <f t="shared" si="2"/>
        <v>0</v>
      </c>
      <c r="F7" s="62">
        <v>0</v>
      </c>
      <c r="G7" s="62">
        <v>0</v>
      </c>
      <c r="H7" s="40">
        <f t="shared" si="3"/>
        <v>0</v>
      </c>
    </row>
    <row r="8" spans="1:8" x14ac:dyDescent="0.2">
      <c r="A8" s="28">
        <v>14</v>
      </c>
      <c r="B8" s="56" t="s">
        <v>18</v>
      </c>
      <c r="C8" s="62">
        <v>0</v>
      </c>
      <c r="D8" s="62">
        <v>0</v>
      </c>
      <c r="E8" s="62">
        <f t="shared" si="2"/>
        <v>0</v>
      </c>
      <c r="F8" s="62">
        <v>0</v>
      </c>
      <c r="G8" s="62">
        <v>0</v>
      </c>
      <c r="H8" s="40">
        <f t="shared" si="3"/>
        <v>0</v>
      </c>
    </row>
    <row r="9" spans="1:8" x14ac:dyDescent="0.2">
      <c r="A9" s="28">
        <v>15</v>
      </c>
      <c r="B9" s="56" t="s">
        <v>39</v>
      </c>
      <c r="C9" s="62">
        <v>0</v>
      </c>
      <c r="D9" s="62">
        <v>0</v>
      </c>
      <c r="E9" s="62">
        <f t="shared" si="2"/>
        <v>0</v>
      </c>
      <c r="F9" s="62">
        <v>0</v>
      </c>
      <c r="G9" s="62">
        <v>0</v>
      </c>
      <c r="H9" s="40">
        <f t="shared" si="3"/>
        <v>0</v>
      </c>
    </row>
    <row r="10" spans="1:8" x14ac:dyDescent="0.2">
      <c r="A10" s="28">
        <v>16</v>
      </c>
      <c r="B10" s="56" t="s">
        <v>34</v>
      </c>
      <c r="C10" s="62">
        <v>0</v>
      </c>
      <c r="D10" s="62">
        <v>0</v>
      </c>
      <c r="E10" s="62">
        <f t="shared" si="2"/>
        <v>0</v>
      </c>
      <c r="F10" s="62">
        <v>0</v>
      </c>
      <c r="G10" s="62">
        <v>0</v>
      </c>
      <c r="H10" s="40">
        <f t="shared" si="3"/>
        <v>0</v>
      </c>
    </row>
    <row r="11" spans="1:8" x14ac:dyDescent="0.2">
      <c r="A11" s="28">
        <v>17</v>
      </c>
      <c r="B11" s="56" t="s">
        <v>137</v>
      </c>
      <c r="C11" s="62">
        <v>0</v>
      </c>
      <c r="D11" s="62">
        <v>0</v>
      </c>
      <c r="E11" s="62">
        <f t="shared" si="2"/>
        <v>0</v>
      </c>
      <c r="F11" s="62">
        <v>0</v>
      </c>
      <c r="G11" s="62">
        <v>0</v>
      </c>
      <c r="H11" s="40">
        <f t="shared" si="3"/>
        <v>0</v>
      </c>
    </row>
    <row r="12" spans="1:8" x14ac:dyDescent="0.2">
      <c r="A12" s="28">
        <v>18</v>
      </c>
      <c r="B12" s="56" t="s">
        <v>35</v>
      </c>
      <c r="C12" s="62">
        <v>0</v>
      </c>
      <c r="D12" s="62">
        <v>0</v>
      </c>
      <c r="E12" s="62">
        <f t="shared" si="2"/>
        <v>0</v>
      </c>
      <c r="F12" s="62">
        <v>0</v>
      </c>
      <c r="G12" s="62">
        <v>0</v>
      </c>
      <c r="H12" s="40">
        <f t="shared" si="3"/>
        <v>0</v>
      </c>
    </row>
    <row r="13" spans="1:8" x14ac:dyDescent="0.2">
      <c r="A13" s="26">
        <v>2</v>
      </c>
      <c r="B13" s="27" t="s">
        <v>36</v>
      </c>
      <c r="C13" s="60">
        <f t="shared" ref="C13:H13" si="4">SUM(C14:C20)</f>
        <v>37481746</v>
      </c>
      <c r="D13" s="60">
        <f t="shared" si="4"/>
        <v>-22642690.440000001</v>
      </c>
      <c r="E13" s="60">
        <f t="shared" si="4"/>
        <v>14839055.559999999</v>
      </c>
      <c r="F13" s="60">
        <f t="shared" si="4"/>
        <v>8089115.1299999999</v>
      </c>
      <c r="G13" s="60">
        <f t="shared" si="4"/>
        <v>8082113.2599999998</v>
      </c>
      <c r="H13" s="61">
        <f t="shared" si="4"/>
        <v>6749940.4299999988</v>
      </c>
    </row>
    <row r="14" spans="1:8" x14ac:dyDescent="0.2">
      <c r="A14" s="28">
        <v>21</v>
      </c>
      <c r="B14" s="56" t="s">
        <v>138</v>
      </c>
      <c r="C14" s="62">
        <v>0</v>
      </c>
      <c r="D14" s="62">
        <v>0</v>
      </c>
      <c r="E14" s="62">
        <f>+C14+D14</f>
        <v>0</v>
      </c>
      <c r="F14" s="62">
        <v>0</v>
      </c>
      <c r="G14" s="62">
        <v>0</v>
      </c>
      <c r="H14" s="40">
        <f t="shared" ref="H14:H35" si="5">E14-F14</f>
        <v>0</v>
      </c>
    </row>
    <row r="15" spans="1:8" x14ac:dyDescent="0.2">
      <c r="A15" s="28">
        <v>22</v>
      </c>
      <c r="B15" s="56" t="s">
        <v>47</v>
      </c>
      <c r="C15" s="62">
        <v>37481746</v>
      </c>
      <c r="D15" s="62">
        <v>-22642690.440000001</v>
      </c>
      <c r="E15" s="62">
        <f t="shared" ref="E15:E20" si="6">+C15+D15</f>
        <v>14839055.559999999</v>
      </c>
      <c r="F15" s="62">
        <v>8089115.1299999999</v>
      </c>
      <c r="G15" s="62">
        <v>8082113.2599999998</v>
      </c>
      <c r="H15" s="40">
        <f t="shared" si="5"/>
        <v>6749940.4299999988</v>
      </c>
    </row>
    <row r="16" spans="1:8" x14ac:dyDescent="0.2">
      <c r="A16" s="28">
        <v>23</v>
      </c>
      <c r="B16" s="56" t="s">
        <v>37</v>
      </c>
      <c r="C16" s="62">
        <v>0</v>
      </c>
      <c r="D16" s="62">
        <v>0</v>
      </c>
      <c r="E16" s="62">
        <f t="shared" si="6"/>
        <v>0</v>
      </c>
      <c r="F16" s="62">
        <v>0</v>
      </c>
      <c r="G16" s="62">
        <v>0</v>
      </c>
      <c r="H16" s="40">
        <f t="shared" si="5"/>
        <v>0</v>
      </c>
    </row>
    <row r="17" spans="1:8" x14ac:dyDescent="0.2">
      <c r="A17" s="28">
        <v>24</v>
      </c>
      <c r="B17" s="56" t="s">
        <v>139</v>
      </c>
      <c r="C17" s="62">
        <v>0</v>
      </c>
      <c r="D17" s="62">
        <v>0</v>
      </c>
      <c r="E17" s="62">
        <f t="shared" si="6"/>
        <v>0</v>
      </c>
      <c r="F17" s="62">
        <v>0</v>
      </c>
      <c r="G17" s="62">
        <v>0</v>
      </c>
      <c r="H17" s="40">
        <f t="shared" si="5"/>
        <v>0</v>
      </c>
    </row>
    <row r="18" spans="1:8" x14ac:dyDescent="0.2">
      <c r="A18" s="28">
        <v>25</v>
      </c>
      <c r="B18" s="56" t="s">
        <v>140</v>
      </c>
      <c r="C18" s="62">
        <v>0</v>
      </c>
      <c r="D18" s="62">
        <v>0</v>
      </c>
      <c r="E18" s="62">
        <f t="shared" si="6"/>
        <v>0</v>
      </c>
      <c r="F18" s="62">
        <v>0</v>
      </c>
      <c r="G18" s="62">
        <v>0</v>
      </c>
      <c r="H18" s="40">
        <f t="shared" si="5"/>
        <v>0</v>
      </c>
    </row>
    <row r="19" spans="1:8" x14ac:dyDescent="0.2">
      <c r="A19" s="28">
        <v>26</v>
      </c>
      <c r="B19" s="56" t="s">
        <v>141</v>
      </c>
      <c r="C19" s="62">
        <v>0</v>
      </c>
      <c r="D19" s="62">
        <v>0</v>
      </c>
      <c r="E19" s="62">
        <f t="shared" si="6"/>
        <v>0</v>
      </c>
      <c r="F19" s="62">
        <v>0</v>
      </c>
      <c r="G19" s="62">
        <v>0</v>
      </c>
      <c r="H19" s="40">
        <f t="shared" si="5"/>
        <v>0</v>
      </c>
    </row>
    <row r="20" spans="1:8" x14ac:dyDescent="0.2">
      <c r="A20" s="28">
        <v>27</v>
      </c>
      <c r="B20" s="56" t="s">
        <v>19</v>
      </c>
      <c r="C20" s="62">
        <v>0</v>
      </c>
      <c r="D20" s="62">
        <v>0</v>
      </c>
      <c r="E20" s="62">
        <f t="shared" si="6"/>
        <v>0</v>
      </c>
      <c r="F20" s="62">
        <v>0</v>
      </c>
      <c r="G20" s="62">
        <v>0</v>
      </c>
      <c r="H20" s="40">
        <f t="shared" si="5"/>
        <v>0</v>
      </c>
    </row>
    <row r="21" spans="1:8" x14ac:dyDescent="0.2">
      <c r="A21" s="26">
        <v>3</v>
      </c>
      <c r="B21" s="27" t="s">
        <v>142</v>
      </c>
      <c r="C21" s="60">
        <f t="shared" ref="C21:H21" si="7">SUM(C22:C30)</f>
        <v>0</v>
      </c>
      <c r="D21" s="60">
        <f t="shared" si="7"/>
        <v>0</v>
      </c>
      <c r="E21" s="60">
        <f t="shared" si="7"/>
        <v>0</v>
      </c>
      <c r="F21" s="60">
        <f t="shared" si="7"/>
        <v>0</v>
      </c>
      <c r="G21" s="60">
        <f t="shared" si="7"/>
        <v>0</v>
      </c>
      <c r="H21" s="61">
        <f t="shared" si="7"/>
        <v>0</v>
      </c>
    </row>
    <row r="22" spans="1:8" x14ac:dyDescent="0.2">
      <c r="A22" s="28">
        <v>31</v>
      </c>
      <c r="B22" s="56" t="s">
        <v>48</v>
      </c>
      <c r="C22" s="62">
        <v>0</v>
      </c>
      <c r="D22" s="62">
        <v>0</v>
      </c>
      <c r="E22" s="62">
        <f>+C22+D22</f>
        <v>0</v>
      </c>
      <c r="F22" s="62">
        <v>0</v>
      </c>
      <c r="G22" s="62">
        <v>0</v>
      </c>
      <c r="H22" s="40">
        <f t="shared" si="5"/>
        <v>0</v>
      </c>
    </row>
    <row r="23" spans="1:8" x14ac:dyDescent="0.2">
      <c r="A23" s="28">
        <v>32</v>
      </c>
      <c r="B23" s="56" t="s">
        <v>40</v>
      </c>
      <c r="C23" s="62">
        <v>0</v>
      </c>
      <c r="D23" s="62">
        <v>0</v>
      </c>
      <c r="E23" s="62">
        <f t="shared" ref="E23:E30" si="8">+C23+D23</f>
        <v>0</v>
      </c>
      <c r="F23" s="62">
        <v>0</v>
      </c>
      <c r="G23" s="62">
        <v>0</v>
      </c>
      <c r="H23" s="40">
        <f t="shared" si="5"/>
        <v>0</v>
      </c>
    </row>
    <row r="24" spans="1:8" x14ac:dyDescent="0.2">
      <c r="A24" s="28">
        <v>33</v>
      </c>
      <c r="B24" s="56" t="s">
        <v>49</v>
      </c>
      <c r="C24" s="62">
        <v>0</v>
      </c>
      <c r="D24" s="62">
        <v>0</v>
      </c>
      <c r="E24" s="62">
        <f t="shared" si="8"/>
        <v>0</v>
      </c>
      <c r="F24" s="62">
        <v>0</v>
      </c>
      <c r="G24" s="62">
        <v>0</v>
      </c>
      <c r="H24" s="40">
        <f t="shared" si="5"/>
        <v>0</v>
      </c>
    </row>
    <row r="25" spans="1:8" x14ac:dyDescent="0.2">
      <c r="A25" s="28">
        <v>34</v>
      </c>
      <c r="B25" s="56" t="s">
        <v>143</v>
      </c>
      <c r="C25" s="62">
        <v>0</v>
      </c>
      <c r="D25" s="62">
        <v>0</v>
      </c>
      <c r="E25" s="62">
        <f t="shared" si="8"/>
        <v>0</v>
      </c>
      <c r="F25" s="62">
        <v>0</v>
      </c>
      <c r="G25" s="62">
        <v>0</v>
      </c>
      <c r="H25" s="40">
        <f t="shared" si="5"/>
        <v>0</v>
      </c>
    </row>
    <row r="26" spans="1:8" x14ac:dyDescent="0.2">
      <c r="A26" s="28">
        <v>35</v>
      </c>
      <c r="B26" s="56" t="s">
        <v>38</v>
      </c>
      <c r="C26" s="62">
        <v>0</v>
      </c>
      <c r="D26" s="62">
        <v>0</v>
      </c>
      <c r="E26" s="62">
        <f t="shared" si="8"/>
        <v>0</v>
      </c>
      <c r="F26" s="62">
        <v>0</v>
      </c>
      <c r="G26" s="62">
        <v>0</v>
      </c>
      <c r="H26" s="40">
        <f t="shared" si="5"/>
        <v>0</v>
      </c>
    </row>
    <row r="27" spans="1:8" x14ac:dyDescent="0.2">
      <c r="A27" s="28">
        <v>36</v>
      </c>
      <c r="B27" s="56" t="s">
        <v>20</v>
      </c>
      <c r="C27" s="62">
        <v>0</v>
      </c>
      <c r="D27" s="62">
        <v>0</v>
      </c>
      <c r="E27" s="62">
        <f t="shared" si="8"/>
        <v>0</v>
      </c>
      <c r="F27" s="62">
        <v>0</v>
      </c>
      <c r="G27" s="62">
        <v>0</v>
      </c>
      <c r="H27" s="40">
        <f t="shared" si="5"/>
        <v>0</v>
      </c>
    </row>
    <row r="28" spans="1:8" x14ac:dyDescent="0.2">
      <c r="A28" s="28">
        <v>37</v>
      </c>
      <c r="B28" s="56" t="s">
        <v>21</v>
      </c>
      <c r="C28" s="62">
        <v>0</v>
      </c>
      <c r="D28" s="62">
        <v>0</v>
      </c>
      <c r="E28" s="62">
        <f t="shared" si="8"/>
        <v>0</v>
      </c>
      <c r="F28" s="62">
        <v>0</v>
      </c>
      <c r="G28" s="62">
        <v>0</v>
      </c>
      <c r="H28" s="40">
        <f t="shared" si="5"/>
        <v>0</v>
      </c>
    </row>
    <row r="29" spans="1:8" x14ac:dyDescent="0.2">
      <c r="A29" s="28">
        <v>38</v>
      </c>
      <c r="B29" s="56" t="s">
        <v>144</v>
      </c>
      <c r="C29" s="62">
        <v>0</v>
      </c>
      <c r="D29" s="62">
        <v>0</v>
      </c>
      <c r="E29" s="62">
        <f t="shared" si="8"/>
        <v>0</v>
      </c>
      <c r="F29" s="62">
        <v>0</v>
      </c>
      <c r="G29" s="62">
        <v>0</v>
      </c>
      <c r="H29" s="40">
        <f t="shared" si="5"/>
        <v>0</v>
      </c>
    </row>
    <row r="30" spans="1:8" x14ac:dyDescent="0.2">
      <c r="A30" s="28">
        <v>39</v>
      </c>
      <c r="B30" s="56" t="s">
        <v>50</v>
      </c>
      <c r="C30" s="62">
        <v>0</v>
      </c>
      <c r="D30" s="62">
        <v>0</v>
      </c>
      <c r="E30" s="62">
        <f t="shared" si="8"/>
        <v>0</v>
      </c>
      <c r="F30" s="62">
        <v>0</v>
      </c>
      <c r="G30" s="62">
        <v>0</v>
      </c>
      <c r="H30" s="40">
        <f t="shared" si="5"/>
        <v>0</v>
      </c>
    </row>
    <row r="31" spans="1:8" x14ac:dyDescent="0.2">
      <c r="A31" s="26">
        <v>4</v>
      </c>
      <c r="B31" s="27" t="s">
        <v>51</v>
      </c>
      <c r="C31" s="60">
        <f t="shared" ref="C31:H31" si="9">SUM(C32:C35)</f>
        <v>0</v>
      </c>
      <c r="D31" s="60">
        <f t="shared" si="9"/>
        <v>0</v>
      </c>
      <c r="E31" s="60">
        <f t="shared" si="9"/>
        <v>0</v>
      </c>
      <c r="F31" s="60">
        <f t="shared" si="9"/>
        <v>0</v>
      </c>
      <c r="G31" s="60">
        <f t="shared" si="9"/>
        <v>0</v>
      </c>
      <c r="H31" s="61">
        <f t="shared" si="9"/>
        <v>0</v>
      </c>
    </row>
    <row r="32" spans="1:8" x14ac:dyDescent="0.2">
      <c r="A32" s="28">
        <v>41</v>
      </c>
      <c r="B32" s="56" t="s">
        <v>145</v>
      </c>
      <c r="C32" s="62">
        <v>0</v>
      </c>
      <c r="D32" s="62">
        <v>0</v>
      </c>
      <c r="E32" s="62">
        <f>+C32+D32</f>
        <v>0</v>
      </c>
      <c r="F32" s="62">
        <v>0</v>
      </c>
      <c r="G32" s="62">
        <v>0</v>
      </c>
      <c r="H32" s="40">
        <f t="shared" si="5"/>
        <v>0</v>
      </c>
    </row>
    <row r="33" spans="1:8" ht="22.5" x14ac:dyDescent="0.2">
      <c r="A33" s="28">
        <v>42</v>
      </c>
      <c r="B33" s="56" t="s">
        <v>41</v>
      </c>
      <c r="C33" s="62">
        <v>0</v>
      </c>
      <c r="D33" s="62">
        <v>0</v>
      </c>
      <c r="E33" s="62">
        <f>+C33+D33</f>
        <v>0</v>
      </c>
      <c r="F33" s="62">
        <v>0</v>
      </c>
      <c r="G33" s="62">
        <v>0</v>
      </c>
      <c r="H33" s="40">
        <f t="shared" si="5"/>
        <v>0</v>
      </c>
    </row>
    <row r="34" spans="1:8" x14ac:dyDescent="0.2">
      <c r="A34" s="28">
        <v>43</v>
      </c>
      <c r="B34" s="56" t="s">
        <v>52</v>
      </c>
      <c r="C34" s="62">
        <v>0</v>
      </c>
      <c r="D34" s="62">
        <v>0</v>
      </c>
      <c r="E34" s="62">
        <f>+C34+D34</f>
        <v>0</v>
      </c>
      <c r="F34" s="62">
        <v>0</v>
      </c>
      <c r="G34" s="62">
        <v>0</v>
      </c>
      <c r="H34" s="40">
        <f t="shared" si="5"/>
        <v>0</v>
      </c>
    </row>
    <row r="35" spans="1:8" x14ac:dyDescent="0.2">
      <c r="A35" s="29">
        <v>44</v>
      </c>
      <c r="B35" s="57" t="s">
        <v>22</v>
      </c>
      <c r="C35" s="63">
        <v>0</v>
      </c>
      <c r="D35" s="63">
        <v>0</v>
      </c>
      <c r="E35" s="63">
        <f>+C35+D35</f>
        <v>0</v>
      </c>
      <c r="F35" s="63">
        <v>0</v>
      </c>
      <c r="G35" s="63">
        <v>0</v>
      </c>
      <c r="H35" s="44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6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EAEPE</vt:lpstr>
      <vt:lpstr>COG</vt:lpstr>
      <vt:lpstr>CTG</vt:lpstr>
      <vt:lpstr>CA_Ente_Público</vt:lpstr>
      <vt:lpstr>CA_Ejecutivo_Estatal</vt:lpstr>
      <vt:lpstr>CA_Ayuntamiento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2018-01-31T20:49:58Z</cp:lastPrinted>
  <dcterms:created xsi:type="dcterms:W3CDTF">2014-02-10T03:37:14Z</dcterms:created>
  <dcterms:modified xsi:type="dcterms:W3CDTF">2018-01-31T20:50:10Z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