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6D0D54C7-0DDB-40A1-A006-9D9E43048C03}" xr6:coauthVersionLast="46" xr6:coauthVersionMax="47" xr10:uidLastSave="{00000000-0000-0000-0000-000000000000}"/>
  <bookViews>
    <workbookView xWindow="-10830" yWindow="8295" windowWidth="21600" windowHeight="11385" tabRatio="863" firstSheet="5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<sst xmlns="http://schemas.openxmlformats.org/spreadsheetml/2006/main" count="935" uniqueCount="664">
  <si>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</si>
  <si>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</si>
  <si>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</si>
  <si>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</si>
  <si>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</si>
  <si>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</si>
  <si>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</si>
  <si>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</si>
  <si>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</si>
  <si>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</si>
  <si>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</si>
  <si>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</si>
  <si>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</si>
  <si>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</si>
  <si>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</si>
  <si>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</si>
  <si>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</si>
  <si>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</si>
  <si>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</si>
  <si>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</si>
  <si>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</si>
  <si>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</si>
  <si>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</si>
  <si>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</si>
  <si>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</si>
  <si>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</si>
  <si>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</si>
  <si>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</si>
  <si>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</si>
  <si>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</si>
  <si>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</si>
  <si>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</si>
  <si>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</si>
  <si>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</si>
  <si>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</si>
  <si>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</si>
  <si>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</si>
  <si>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</si>
  <si>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</si>
  <si>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</si>
  <si>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</si>
  <si>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</si>
  <si>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</si>
  <si>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</si>
  <si>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</si>
  <si>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</si>
  <si>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</si>
  <si>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</si>
  <si>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</si>
  <si>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</si>
  <si>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</si>
  <si>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</si>
  <si>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</si>
  <si>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</si>
  <si>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</si>
  <si>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</si>
  <si>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</si>
  <si>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</si>
  <si>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</si>
  <si>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</si>
  <si>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</si>
  <si>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</si>
  <si>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</si>
  <si>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</si>
  <si>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</si>
  <si>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</si>
  <si>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</si>
  <si>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</si>
  <si>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</si>
  <si>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</si>
  <si>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</si>
  <si>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</si>
  <si>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</si>
  <si>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</si>
  <si>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</si>
  <si>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</si>
  <si>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</si>
  <si>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</si>
  <si>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</si>
  <si>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</si>
  <si>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</si>
  <si>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</si>
  <si>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</si>
  <si>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</si>
  <si>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</si>
  <si>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</si>
  <si>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</si>
  <si>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</si>
  <si>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</si>
  <si>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</si>
  <si>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</si>
  <si>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</si>
  <si>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</si>
  <si>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</si>
  <si>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</si>
  <si>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</si>
  <si>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</si>
  <si>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</si>
  <si>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</si>
  <si>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</si>
  <si>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</si>
  <si>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</si>
  <si>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</si>
  <si>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</si>
  <si>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</si>
  <si>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</si>
  <si>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</si>
  <si>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</si>
  <si>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</si>
  <si>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</si>
  <si>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</si>
  <si>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</si>
  <si>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</si>
  <si>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</si>
  <si>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</si>
  <si>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</si>
  <si>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</si>
  <si>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</si>
  <si>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</si>
  <si>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</si>
  <si>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</si>
  <si>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</si>
  <si>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</si>
  <si>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</si>
  <si>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</si>
  <si>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</si>
  <si>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</si>
  <si>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</si>
  <si>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</si>
  <si>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</si>
  <si>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</si>
  <si>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</si>
  <si>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</si>
  <si>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</si>
  <si>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</si>
  <si>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</si>
  <si>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</si>
  <si>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</si>
  <si>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</si>
  <si>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</si>
  <si>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</si>
  <si>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</si>
  <si>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</si>
  <si>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</si>
  <si>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</si>
  <si>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</si>
  <si>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</si>
  <si>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</si>
  <si>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</si>
  <si>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</si>
  <si>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</si>
  <si>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</si>
  <si>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</si>
  <si>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</si>
  <si>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</si>
  <si>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</si>
  <si>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</si>
  <si>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</si>
  <si>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</si>
  <si>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</si>
  <si>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</si>
  <si>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</si>
  <si>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</si>
  <si>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</si>
  <si>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</si>
  <si>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</si>
  <si>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</si>
  <si>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</si>
  <si>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</si>
  <si>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</si>
  <si>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</si>
  <si>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</si>
  <si>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</si>
  <si>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</si>
  <si>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</si>
  <si>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</si>
  <si>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</si>
  <si>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</si>
  <si>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</si>
  <si>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</si>
  <si>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</si>
  <si>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</si>
  <si>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</si>
  <si>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</si>
  <si>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</si>
  <si>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</si>
  <si>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</si>
  <si>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</si>
  <si>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</si>
  <si>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</si>
  <si>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</si>
  <si>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</si>
  <si>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</si>
  <si>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</si>
  <si>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</si>
  <si>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</si>
  <si>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</si>
  <si>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</si>
  <si>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</si>
  <si>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</si>
  <si>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</si>
  <si>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</si>
  <si>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</si>
  <si>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</si>
  <si>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</si>
  <si>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</si>
  <si>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</si>
  <si>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</si>
  <si>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</si>
  <si>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</si>
  <si>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</si>
  <si>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</si>
  <si>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</si>
  <si>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</si>
  <si>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</si>
  <si>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</si>
  <si>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</si>
  <si>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</si>
  <si>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</si>
  <si>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</si>
  <si>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</si>
  <si>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</si>
  <si>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</si>
  <si>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</si>
  <si>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</si>
  <si>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</si>
  <si>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</si>
  <si>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</si>
  <si>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</si>
  <si>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</si>
  <si>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</si>
  <si>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</si>
  <si>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</si>
  <si>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</si>
  <si>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</si>
  <si>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</si>
  <si>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</si>
  <si>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</si>
  <si>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</si>
  <si>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</si>
  <si>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</si>
  <si>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</si>
  <si>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</si>
  <si>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</si>
  <si>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</si>
  <si>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</si>
  <si>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</si>
  <si>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</si>
  <si>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</si>
  <si>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</si>
  <si>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</si>
  <si>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</si>
  <si>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</si>
  <si>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</si>
  <si>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</si>
  <si>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</si>
  <si>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</si>
  <si>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</si>
  <si>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</si>
  <si>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</si>
  <si>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</si>
  <si>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</si>
  <si>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</si>
  <si>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</si>
  <si>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</si>
  <si>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</si>
  <si>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</si>
  <si>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</si>
  <si>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</si>
  <si>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</si>
  <si>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</si>
  <si>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</si>
  <si>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</si>
  <si>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</si>
  <si>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</si>
  <si>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</si>
  <si>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</si>
  <si>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</si>
  <si>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</si>
  <si>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</si>
  <si>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</si>
  <si>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</si>
  <si>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</si>
  <si>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</si>
  <si>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</si>
  <si>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</si>
  <si>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</si>
  <si>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</si>
  <si>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</si>
  <si>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</si>
  <si>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</si>
  <si>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</si>
  <si>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</si>
  <si>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</si>
  <si>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</si>
  <si>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</si>
  <si>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</si>
  <si>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</si>
  <si>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</si>
  <si>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</si>
  <si>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</si>
  <si>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</si>
  <si>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</si>
  <si>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</si>
  <si>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</si>
  <si>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</si>
  <si>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</si>
  <si>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</si>
  <si>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</si>
  <si>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</si>
  <si>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</si>
  <si>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</si>
  <si>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</si>
  <si>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</si>
  <si>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</si>
  <si>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</si>
  <si>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</si>
  <si>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</si>
  <si>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</si>
  <si>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</si>
  <si>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</si>
  <si>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</si>
  <si>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</si>
  <si>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</si>
  <si>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</si>
  <si>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</si>
  <si>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</si>
  <si>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</si>
  <si>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</si>
  <si>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</si>
  <si>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</si>
  <si>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</si>
  <si>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</si>
  <si>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</si>
  <si>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</si>
  <si>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</si>
  <si>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</si>
  <si>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</si>
  <si>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</si>
  <si>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</si>
  <si>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</si>
  <si>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</si>
  <si>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</si>
  <si>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</si>
  <si>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</si>
  <si>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</si>
  <si>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</si>
  <si>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</si>
  <si>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</si>
  <si>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</si>
  <si>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</si>
  <si>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</si>
  <si>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</si>
  <si>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</si>
  <si>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</si>
  <si>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</si>
  <si>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</si>
  <si>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</si>
  <si>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</si>
  <si>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</si>
  <si>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</si>
  <si>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</si>
  <si>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</si>
  <si>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</si>
  <si>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</si>
  <si>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</si>
  <si>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</si>
  <si>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</si>
  <si>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</si>
  <si>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</si>
  <si>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</si>
  <si>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</si>
  <si>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</si>
  <si>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</si>
  <si>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</si>
  <si>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</si>
  <si>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</si>
  <si>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</si>
  <si>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</si>
  <si>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</si>
  <si>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</si>
  <si>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</si>
  <si>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</si>
  <si>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</si>
  <si>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</si>
  <si>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</si>
  <si>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</si>
  <si>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</si>
  <si>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</si>
  <si>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</si>
  <si>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</si>
  <si>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</si>
  <si>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</si>
  <si>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</si>
  <si>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</si>
  <si>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</si>
  <si>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</si>
  <si>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</si>
  <si>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</si>
  <si>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</si>
  <si>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</si>
  <si>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</si>
  <si>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</si>
  <si>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</si>
  <si>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</si>
  <si>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</si>
  <si>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</si>
  <si>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</si>
  <si>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</si>
  <si>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</si>
  <si>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</si>
  <si>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</si>
  <si>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</si>
  <si>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</si>
  <si>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</si>
  <si>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</si>
  <si>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</si>
  <si>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</si>
  <si>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</si>
  <si>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</si>
  <si>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</si>
  <si>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</si>
  <si>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</si>
  <si>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</si>
  <si>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</si>
  <si>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</si>
  <si>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</si>
  <si>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</si>
  <si>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</si>
  <si>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</si>
  <si>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</si>
  <si>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</si>
  <si>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</si>
  <si>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</si>
  <si>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</si>
  <si>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</si>
  <si>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</si>
  <si>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</si>
  <si>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</si>
  <si>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</si>
  <si>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</si>
  <si>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</si>
  <si>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</si>
  <si>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</si>
  <si>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</si>
  <si>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</si>
  <si>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</si>
  <si>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</si>
  <si>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</si>
  <si>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</si>
  <si>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</si>
  <si>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</si>
  <si>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</si>
  <si>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</si>
  <si>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</si>
  <si>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</si>
  <si>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</si>
  <si>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</si>
  <si>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</si>
  <si>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</si>
  <si>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</si>
  <si>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</si>
  <si>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</si>
  <si>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</si>
  <si>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</si>
  <si>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</si>
  <si>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</si>
  <si>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</si>
  <si>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</si>
  <si>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</si>
  <si>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</si>
  <si>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</si>
  <si>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</si>
  <si>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</si>
  <si>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</si>
  <si>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</si>
  <si>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</si>
  <si>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</si>
  <si>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</si>
  <si>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</si>
  <si>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</si>
  <si>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</si>
  <si>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</si>
  <si>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</si>
  <si>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</si>
  <si>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</si>
  <si>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</si>
  <si>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</si>
  <si>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</si>
  <si>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</si>
  <si>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</si>
  <si>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</si>
  <si>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</si>
  <si>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</si>
  <si>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</si>
  <si>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</si>
  <si>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</si>
  <si>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</si>
  <si>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</si>
  <si>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</si>
  <si>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</si>
  <si>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</si>
  <si>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</si>
  <si>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</si>
  <si>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</si>
  <si>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</si>
  <si>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</si>
  <si>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</si>
  <si>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</si>
  <si>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</si>
  <si>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</si>
  <si>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</si>
  <si>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</si>
  <si>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</si>
  <si>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</si>
  <si>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</si>
  <si>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</si>
  <si>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</si>
  <si>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</si>
  <si>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</si>
  <si>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</si>
  <si>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</si>
  <si>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</si>
  <si>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</si>
  <si>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</si>
  <si>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</si>
  <si>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</si>
  <si>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</si>
  <si>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</si>
  <si>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</si>
  <si>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</si>
  <si>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</si>
  <si>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</si>
  <si>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</si>
  <si>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</si>
  <si>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</si>
  <si>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</si>
  <si>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</si>
  <si>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</si>
  <si>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</si>
  <si>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</si>
  <si>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</si>
  <si>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</si>
  <si>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</si>
  <si>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</si>
  <si>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</si>
  <si>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</si>
  <si>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</si>
  <si>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</si>
  <si>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</si>
  <si>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</si>
  <si>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</si>
  <si>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</si>
  <si>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</si>
  <si>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</si>
  <si>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</si>
  <si>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</si>
  <si>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</si>
  <si>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</si>
  <si>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</si>
  <si>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</si>
  <si>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</si>
  <si>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</si>
  <si>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</si>
  <si>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</si>
  <si>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</si>
  <si>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</si>
  <si>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</si>
  <si>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</si>
  <si>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</si>
  <si>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</si>
  <si>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</si>
  <si>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</si>
  <si>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</si>
  <si>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</si>
  <si>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</si>
  <si>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</si>
  <si>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</si>
  <si>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</si>
  <si>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</si>
  <si>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</si>
  <si>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</si>
  <si>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</si>
  <si>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</si>
  <si>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</si>
  <si>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</si>
  <si>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</si>
  <si>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</si>
  <si>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</si>
  <si>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</si>
  <si>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</si>
  <si>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</si>
  <si>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</si>
  <si>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</si>
  <si>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</si>
  <si>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</si>
  <si>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</si>
  <si>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</si>
  <si>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</si>
  <si>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</si>
  <si>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</si>
  <si>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</si>
  <si>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</si>
  <si>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</si>
  <si>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</si>
  <si>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</si>
  <si>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</si>
  <si>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</si>
  <si>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</si>
  <si>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</si>
  <si>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</si>
  <si>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</si>
  <si>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</si>
  <si>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</si>
  <si>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</si>
  <si>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</si>
  <si>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</si>
  <si>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</si>
  <si>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</si>
  <si>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</si>
  <si>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</si>
  <si>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</si>
  <si>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</si>
  <si>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</si>
  <si>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</si>
  <si>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</si>
  <si>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</si>
  <si>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</si>
  <si>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</si>
  <si>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</si>
  <si>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</si>
  <si>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</si>
  <si>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</si>
  <si>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</si>
  <si>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</si>
  <si>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</si>
  <si>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</si>
  <si>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</si>
  <si>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</si>
  <si>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</si>
  <si>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</si>
  <si>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</si>
  <si>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</si>
  <si>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</si>
  <si>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</si>
  <si>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</si>
  <si>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</si>
  <si>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</si>
  <si>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</si>
  <si>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</si>
  <si>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</si>
  <si>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</si>
  <si>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</si>
  <si>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</si>
  <si>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</si>
  <si>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</si>
  <si>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</si>
  <si>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</si>
  <si>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</si>
  <si>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</si>
  <si>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</si>
  <si>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</si>
  <si>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San Miguel de Allende,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</si>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</sst>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48</xdr:row>
      <xdr:rowOff>47625</xdr:rowOff>
    </xdr:from>
    <xdr:to>
      <xdr:col>4</xdr:col>
      <xdr:colOff>716275</xdr:colOff>
      <xdr:row>57</xdr:row>
      <xdr:rowOff>82071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2B2AA-04ED-4654-BD6F-45343F78F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343775"/>
          <a:ext cx="7660000" cy="132032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161925</xdr:rowOff>
    </xdr:from>
    <xdr:to>
      <xdr:col>0</xdr:col>
      <xdr:colOff>624114</xdr:colOff>
      <xdr:row>2</xdr:row>
      <xdr:rowOff>228266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67D04C-A153-4424-9CF3-191EC00C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161925"/>
          <a:ext cx="414564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557123</xdr:colOff>
      <xdr:row>157</xdr:row>
      <xdr:rowOff>8986</xdr:rowOff>
    </xdr:from>
    <xdr:to>
      <xdr:col>4</xdr:col>
      <xdr:colOff>1540637</xdr:colOff>
      <xdr:row>166</xdr:row>
      <xdr:rowOff>35345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076C3-E049-4E91-890C-52FC87C81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076" y="22877972"/>
          <a:ext cx="7660000" cy="1320321"/>
        </a:xfrm>
        <a:prstGeom prst="rect">
          <a:avLst/>
        </a:prstGeom>
      </xdr:spPr>
    </xdr:pic>
    <xdr:clientData/>
  </xdr:twoCellAnchor>
  <xdr:twoCellAnchor editAs="oneCell">
    <xdr:from>
      <xdr:col>0</xdr:col>
      <xdr:colOff>278561</xdr:colOff>
      <xdr:row>0</xdr:row>
      <xdr:rowOff>53916</xdr:rowOff>
    </xdr:from>
    <xdr:to>
      <xdr:col>1</xdr:col>
      <xdr:colOff>28172</xdr:colOff>
      <xdr:row>2</xdr:row>
      <xdr:rowOff>111271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0FCE80-DFD2-4C12-9124-7C5197741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561" y="53916"/>
          <a:ext cx="414564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0</xdr:col>
      <xdr:colOff>624114</xdr:colOff>
      <xdr:row>2</xdr:row>
      <xdr:rowOff>123491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F74774-6BBC-496A-8CB3-FDD928A7C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7150"/>
          <a:ext cx="414564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222</xdr:row>
      <xdr:rowOff>9525</xdr:rowOff>
    </xdr:from>
    <xdr:to>
      <xdr:col>4</xdr:col>
      <xdr:colOff>525775</xdr:colOff>
      <xdr:row>231</xdr:row>
      <xdr:rowOff>43971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F42558-7649-44B7-A008-8E76DAD98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4013775"/>
          <a:ext cx="7660000" cy="1320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66675</xdr:rowOff>
    </xdr:from>
    <xdr:to>
      <xdr:col>5</xdr:col>
      <xdr:colOff>30475</xdr:colOff>
      <xdr:row>42</xdr:row>
      <xdr:rowOff>101121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303963-EB07-42CE-8F28-0A36694E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67300"/>
          <a:ext cx="7660000" cy="13203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490764</xdr:colOff>
      <xdr:row>2</xdr:row>
      <xdr:rowOff>142541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DCB635-B3CF-43A4-B914-ECCC06078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6200"/>
          <a:ext cx="414564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125</xdr:row>
      <xdr:rowOff>28575</xdr:rowOff>
    </xdr:from>
    <xdr:to>
      <xdr:col>4</xdr:col>
      <xdr:colOff>1202050</xdr:colOff>
      <xdr:row>134</xdr:row>
      <xdr:rowOff>63021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D15CE6-7DD7-49DB-878A-90489AAA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8173700"/>
          <a:ext cx="7660000" cy="132032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538389</xdr:colOff>
      <xdr:row>2</xdr:row>
      <xdr:rowOff>66341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85B96-0724-4FAA-9C49-50B244978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0"/>
          <a:ext cx="414564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19050</xdr:rowOff>
    </xdr:from>
    <xdr:to>
      <xdr:col>5</xdr:col>
      <xdr:colOff>525775</xdr:colOff>
      <xdr:row>35</xdr:row>
      <xdr:rowOff>53496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A0047C-9D3C-409B-B93C-5037F4BEA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76700"/>
          <a:ext cx="7660000" cy="132032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366939</xdr:colOff>
      <xdr:row>2</xdr:row>
      <xdr:rowOff>209216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A645D9-44F4-4F94-9ECA-51DBEBA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23825"/>
          <a:ext cx="414564" cy="5425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41</xdr:row>
      <xdr:rowOff>95250</xdr:rowOff>
    </xdr:from>
    <xdr:to>
      <xdr:col>5</xdr:col>
      <xdr:colOff>630550</xdr:colOff>
      <xdr:row>50</xdr:row>
      <xdr:rowOff>129696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5518C7-C551-47A9-B171-87BF8C9F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238875"/>
          <a:ext cx="7660000" cy="132032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1</xdr:col>
      <xdr:colOff>252639</xdr:colOff>
      <xdr:row>2</xdr:row>
      <xdr:rowOff>228266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BEE3A0-41FD-4D7B-A5BF-5707DB83B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61925"/>
          <a:ext cx="414564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56</xdr:row>
      <xdr:rowOff>123825</xdr:rowOff>
    </xdr:from>
    <xdr:to>
      <xdr:col>6</xdr:col>
      <xdr:colOff>278125</xdr:colOff>
      <xdr:row>66</xdr:row>
      <xdr:rowOff>15396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32CBED-8F0B-4C62-8C14-9E585F67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8410575"/>
          <a:ext cx="7660000" cy="13203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4989</xdr:colOff>
      <xdr:row>2</xdr:row>
      <xdr:rowOff>113966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C20532-8835-4D57-A0AC-BA9694288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47625"/>
          <a:ext cx="414564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53</xdr:row>
      <xdr:rowOff>19050</xdr:rowOff>
    </xdr:from>
    <xdr:to>
      <xdr:col>4</xdr:col>
      <xdr:colOff>849625</xdr:colOff>
      <xdr:row>62</xdr:row>
      <xdr:rowOff>53496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613F7C-13C4-4127-9B54-7DE1CBE50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" y="7877175"/>
          <a:ext cx="7660000" cy="132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3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5226655.29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5226655.29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topLeftCell="A10" workbookViewId="0">
      <selection activeCell="F16" sqref="F1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2972114.75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35960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35960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2936154.75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B52" sqref="B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17855150.699999999</v>
      </c>
      <c r="E36" s="34">
        <v>-11355150.699999999</v>
      </c>
      <c r="F36" s="34">
        <f t="shared" si="0"/>
        <v>6500000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18750473.870000001</v>
      </c>
      <c r="E37" s="34">
        <v>-26809877.579999998</v>
      </c>
      <c r="F37" s="34">
        <f t="shared" si="0"/>
        <v>-8059403.7099999972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6786059</v>
      </c>
      <c r="E38" s="34">
        <v>0</v>
      </c>
      <c r="F38" s="34">
        <f t="shared" si="0"/>
        <v>6786059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1989384.77</v>
      </c>
      <c r="E39" s="34">
        <v>-1989384.77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-1709171.18</v>
      </c>
      <c r="E40" s="34">
        <v>-3517484.11</v>
      </c>
      <c r="F40" s="34">
        <f t="shared" si="0"/>
        <v>-5226655.29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11355150.699999999</v>
      </c>
      <c r="E41" s="34">
        <v>-17855150.699999999</v>
      </c>
      <c r="F41" s="34">
        <f t="shared" si="0"/>
        <v>-6500000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35433730.759999998</v>
      </c>
      <c r="E42" s="34">
        <v>-18594425.48</v>
      </c>
      <c r="F42" s="34">
        <f t="shared" si="0"/>
        <v>16839305.279999997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-14787803.1</v>
      </c>
      <c r="F43" s="34">
        <f t="shared" si="0"/>
        <v>-14787803.1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7239274.7800000003</v>
      </c>
      <c r="E44" s="34">
        <v>-5762891.71</v>
      </c>
      <c r="F44" s="34">
        <f t="shared" si="0"/>
        <v>1476383.0700000003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16022683.73</v>
      </c>
      <c r="E45" s="34">
        <v>-16022683.73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6933281.7300000004</v>
      </c>
      <c r="E46" s="34">
        <v>-6893284.2699999996</v>
      </c>
      <c r="F46" s="34">
        <f t="shared" si="0"/>
        <v>39997.460000000894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4710385.28</v>
      </c>
      <c r="E47" s="34">
        <v>-1778267.99</v>
      </c>
      <c r="F47" s="34">
        <f t="shared" si="0"/>
        <v>2932117.29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>
      <selection activeCell="B24" sqref="B2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330.21</v>
      </c>
      <c r="D15" s="24">
        <v>330.21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0.01</v>
      </c>
      <c r="D20" s="24">
        <v>0.01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289539.40000000002</v>
      </c>
      <c r="D23" s="24">
        <v>289539.40000000002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18560</v>
      </c>
      <c r="D24" s="24">
        <v>18560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172800.01</v>
      </c>
    </row>
    <row r="33" spans="1:8" x14ac:dyDescent="0.2">
      <c r="A33" s="22">
        <v>1141</v>
      </c>
      <c r="B33" s="20" t="s">
        <v>215</v>
      </c>
      <c r="C33" s="24">
        <v>172800.01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44000005.479999997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16110899.4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14322409.66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1788489.74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1145740.3400000001</v>
      </c>
      <c r="D62" s="24">
        <f t="shared" ref="D62:E62" si="0">SUM(D63:D70)</f>
        <v>0</v>
      </c>
      <c r="E62" s="24">
        <v>1503649.84</v>
      </c>
    </row>
    <row r="63" spans="1:9" x14ac:dyDescent="0.2">
      <c r="A63" s="22">
        <v>1241</v>
      </c>
      <c r="B63" s="20" t="s">
        <v>237</v>
      </c>
      <c r="C63" s="24">
        <v>415086.51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7265.83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723388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1503649.84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11427.16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11427.16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109304.73000000001</v>
      </c>
      <c r="D110" s="24">
        <f>SUM(D111:D119)</f>
        <v>109304.73000000001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32824.370000000003</v>
      </c>
      <c r="D112" s="24">
        <f t="shared" ref="D112:D119" si="1">C112</f>
        <v>32824.370000000003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41183.54</v>
      </c>
      <c r="D117" s="24">
        <f t="shared" si="1"/>
        <v>41183.54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35296.82</v>
      </c>
      <c r="D119" s="24">
        <f t="shared" si="1"/>
        <v>35296.82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50000</v>
      </c>
    </row>
    <row r="128" spans="1:8" x14ac:dyDescent="0.2">
      <c r="A128" s="22">
        <v>2161</v>
      </c>
      <c r="B128" s="20" t="s">
        <v>284</v>
      </c>
      <c r="C128" s="24">
        <v>50000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193" zoomScaleNormal="100" workbookViewId="0">
      <selection activeCell="B225" sqref="B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890478.5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768502.64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768502.64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121975.86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121975.86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4336176.79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4336176.79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4336176.79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2936154.75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2936154.75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2069346.73</v>
      </c>
      <c r="D100" s="53">
        <f t="shared" ref="D100:D163" si="0">C100/$C$98</f>
        <v>0.7047812210851625</v>
      </c>
      <c r="E100" s="49"/>
    </row>
    <row r="101" spans="1:5" x14ac:dyDescent="0.2">
      <c r="A101" s="51">
        <v>5111</v>
      </c>
      <c r="B101" s="49" t="s">
        <v>361</v>
      </c>
      <c r="C101" s="52">
        <v>1415341.84</v>
      </c>
      <c r="D101" s="53">
        <f t="shared" si="0"/>
        <v>0.48203925218859806</v>
      </c>
      <c r="E101" s="49"/>
    </row>
    <row r="102" spans="1:5" x14ac:dyDescent="0.2">
      <c r="A102" s="51">
        <v>5112</v>
      </c>
      <c r="B102" s="49" t="s">
        <v>362</v>
      </c>
      <c r="C102" s="52">
        <v>215294.57</v>
      </c>
      <c r="D102" s="53">
        <f t="shared" si="0"/>
        <v>7.3325348399977897E-2</v>
      </c>
      <c r="E102" s="49"/>
    </row>
    <row r="103" spans="1:5" x14ac:dyDescent="0.2">
      <c r="A103" s="51">
        <v>5113</v>
      </c>
      <c r="B103" s="49" t="s">
        <v>363</v>
      </c>
      <c r="C103" s="52">
        <v>83062.92</v>
      </c>
      <c r="D103" s="53">
        <f t="shared" si="0"/>
        <v>2.8289694199530865E-2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355647.4</v>
      </c>
      <c r="D105" s="53">
        <f t="shared" si="0"/>
        <v>0.12112692629705571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287421.59000000003</v>
      </c>
      <c r="D107" s="53">
        <f t="shared" si="0"/>
        <v>9.7890477332640599E-2</v>
      </c>
      <c r="E107" s="49"/>
    </row>
    <row r="108" spans="1:5" x14ac:dyDescent="0.2">
      <c r="A108" s="51">
        <v>5121</v>
      </c>
      <c r="B108" s="49" t="s">
        <v>368</v>
      </c>
      <c r="C108" s="52">
        <v>26568.13</v>
      </c>
      <c r="D108" s="53">
        <f t="shared" si="0"/>
        <v>9.0486136672462518E-3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97031.16</v>
      </c>
      <c r="D112" s="53">
        <f t="shared" si="0"/>
        <v>3.3047018383482681E-2</v>
      </c>
      <c r="E112" s="49"/>
    </row>
    <row r="113" spans="1:5" x14ac:dyDescent="0.2">
      <c r="A113" s="51">
        <v>5126</v>
      </c>
      <c r="B113" s="49" t="s">
        <v>373</v>
      </c>
      <c r="C113" s="52">
        <v>128607.55</v>
      </c>
      <c r="D113" s="53">
        <f t="shared" si="0"/>
        <v>4.3801352772703826E-2</v>
      </c>
      <c r="E113" s="49"/>
    </row>
    <row r="114" spans="1:5" x14ac:dyDescent="0.2">
      <c r="A114" s="51">
        <v>5127</v>
      </c>
      <c r="B114" s="49" t="s">
        <v>374</v>
      </c>
      <c r="C114" s="52">
        <v>19836</v>
      </c>
      <c r="D114" s="53">
        <f t="shared" si="0"/>
        <v>6.7557747084005023E-3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15378.75</v>
      </c>
      <c r="D116" s="53">
        <f t="shared" si="0"/>
        <v>5.2377178008073313E-3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579386.42999999993</v>
      </c>
      <c r="D117" s="53">
        <f t="shared" si="0"/>
        <v>0.19732830158219689</v>
      </c>
      <c r="E117" s="49"/>
    </row>
    <row r="118" spans="1:5" x14ac:dyDescent="0.2">
      <c r="A118" s="51">
        <v>5131</v>
      </c>
      <c r="B118" s="49" t="s">
        <v>378</v>
      </c>
      <c r="C118" s="52">
        <v>17579</v>
      </c>
      <c r="D118" s="53">
        <f t="shared" si="0"/>
        <v>5.9870822544349882E-3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306431.43</v>
      </c>
      <c r="D120" s="53">
        <f t="shared" si="0"/>
        <v>0.10436487722590235</v>
      </c>
      <c r="E120" s="49"/>
    </row>
    <row r="121" spans="1:5" x14ac:dyDescent="0.2">
      <c r="A121" s="51">
        <v>5134</v>
      </c>
      <c r="B121" s="49" t="s">
        <v>381</v>
      </c>
      <c r="C121" s="52">
        <v>71479.75</v>
      </c>
      <c r="D121" s="53">
        <f t="shared" si="0"/>
        <v>2.4344680742729927E-2</v>
      </c>
      <c r="E121" s="49"/>
    </row>
    <row r="122" spans="1:5" x14ac:dyDescent="0.2">
      <c r="A122" s="51">
        <v>5135</v>
      </c>
      <c r="B122" s="49" t="s">
        <v>382</v>
      </c>
      <c r="C122" s="52">
        <v>112200.96000000001</v>
      </c>
      <c r="D122" s="53">
        <f t="shared" si="0"/>
        <v>3.8213571679081293E-2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613.55999999999995</v>
      </c>
      <c r="D124" s="53">
        <f t="shared" si="0"/>
        <v>2.089671874413295E-4</v>
      </c>
      <c r="E124" s="49"/>
    </row>
    <row r="125" spans="1:5" x14ac:dyDescent="0.2">
      <c r="A125" s="51">
        <v>5138</v>
      </c>
      <c r="B125" s="49" t="s">
        <v>385</v>
      </c>
      <c r="C125" s="52">
        <v>5767.42</v>
      </c>
      <c r="D125" s="53">
        <f t="shared" si="0"/>
        <v>1.9642765763623325E-3</v>
      </c>
      <c r="E125" s="49"/>
    </row>
    <row r="126" spans="1:5" x14ac:dyDescent="0.2">
      <c r="A126" s="51">
        <v>5139</v>
      </c>
      <c r="B126" s="49" t="s">
        <v>386</v>
      </c>
      <c r="C126" s="52">
        <v>65314.31</v>
      </c>
      <c r="D126" s="53">
        <f t="shared" si="0"/>
        <v>2.2244845916244708E-2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E46" sqref="A1:E4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23873095.739999998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2290500.54</v>
      </c>
    </row>
    <row r="15" spans="1:5" x14ac:dyDescent="0.2">
      <c r="A15" s="33">
        <v>3220</v>
      </c>
      <c r="B15" s="29" t="s">
        <v>469</v>
      </c>
      <c r="C15" s="34">
        <v>7864435.9500000002</v>
      </c>
    </row>
    <row r="16" spans="1:5" x14ac:dyDescent="0.2">
      <c r="A16" s="33">
        <v>3230</v>
      </c>
      <c r="B16" s="29" t="s">
        <v>470</v>
      </c>
      <c r="C16" s="34">
        <f>SUM(C17:C20)</f>
        <v>39656038.100000001</v>
      </c>
    </row>
    <row r="17" spans="1:3" x14ac:dyDescent="0.2">
      <c r="A17" s="33">
        <v>3231</v>
      </c>
      <c r="B17" s="29" t="s">
        <v>471</v>
      </c>
      <c r="C17" s="34">
        <v>39656038.100000001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-1386074.95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-1386074.95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11250363.869999999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8231485.0999999996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11250363.869999999</v>
      </c>
      <c r="D15" s="123">
        <f>SUM(D8:D14)</f>
        <v>8231485.0999999996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35960</v>
      </c>
      <c r="D28" s="123">
        <f>SUM(D29:D36)</f>
        <v>35960</v>
      </c>
    </row>
    <row r="29" spans="1:4" x14ac:dyDescent="0.2">
      <c r="A29" s="33">
        <v>1241</v>
      </c>
      <c r="B29" s="29" t="s">
        <v>237</v>
      </c>
      <c r="C29" s="34">
        <v>35960</v>
      </c>
      <c r="D29" s="34">
        <v>35960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35960</v>
      </c>
      <c r="D43" s="123">
        <f>D20+D28+D37</f>
        <v>35960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2290500.54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39997.46</v>
      </c>
      <c r="D48" s="123">
        <f>D51+D63+D91+D94+D49</f>
        <v>118553.45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118553.45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118553.45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60131.41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57925.56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496.48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39997.46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3120.03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36877.43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2330498</v>
      </c>
      <c r="D122" s="123">
        <f>D47+D48+D100-D106-D109</f>
        <v>118553.45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2023-10-30T20:45:03Z</cp:lastPrinted>
  <dcterms:created xsi:type="dcterms:W3CDTF">2012-12-11T20:36:24Z</dcterms:created>
  <dcterms:modified xsi:type="dcterms:W3CDTF">2023-10-30T20:45:07Z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