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Lorena Salgado\Desktop\INSTITUTO MUNICIPAL DE VIVIENDA DE SAN MIGUEL DE ALLENDE, GTO\2023\Cuenta Publica\3er Trimestre\Cuenta Pública\"/>
    </mc:Choice>
  </mc:AlternateContent>
  <xr:revisionPtr revIDLastSave="0" documentId="13_ncr:1_{8B079C0A-DD2F-4754-8190-8830F7D1CF5A}" xr6:coauthVersionLast="46" xr6:coauthVersionMax="47" xr10:uidLastSave="{00000000-0000-0000-0000-000000000000}"/>
  <bookViews>
    <workbookView xWindow="-120" yWindow="-120" windowWidth="29040" windowHeight="1584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D10" i="6"/>
  <c r="G10" i="6" s="1"/>
  <c r="D11" i="6"/>
  <c r="G11" i="6" s="1"/>
  <c r="D12" i="6"/>
  <c r="G12" i="6" s="1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B65" i="6"/>
  <c r="B57" i="6"/>
  <c r="B53" i="6"/>
  <c r="D53" i="6" s="1"/>
  <c r="G53" i="6" s="1"/>
  <c r="B43" i="6"/>
  <c r="B33" i="6"/>
  <c r="B23" i="6"/>
  <c r="B13" i="6"/>
  <c r="B5" i="6"/>
  <c r="G69" i="6" l="1"/>
  <c r="D43" i="6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<sst xmlns="http://schemas.openxmlformats.org/spreadsheetml/2006/main" count="202" uniqueCount="142">
  <si>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</si>
  <si>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</si>
  <si>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</si>
  <si>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</si>
  <si>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</si>
  <si>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</si>
  <si>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</si>
  <si>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</si>
  <si>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</si>
  <si>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</si>
  <si>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</si>
  <si>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</si>
  <si>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</si>
  <si>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</si>
  <si>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</si>
  <si>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</si>
  <si>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</si>
  <si>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</si>
  <si>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</si>
  <si>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</si>
  <si>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</si>
  <si>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</si>
  <si>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</si>
  <si>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</si>
  <si>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</si>
  <si>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</si>
  <si>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</si>
  <si>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</si>
  <si>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</si>
  <si>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</si>
  <si>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</si>
  <si>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</si>
  <si>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</si>
  <si>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</si>
  <si>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</si>
  <si>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</si>
  <si>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</si>
  <si>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</si>
  <si>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</si>
  <si>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</si>
  <si>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</si>
  <si>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</si>
  <si>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</si>
  <si>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</si>
  <si>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</si>
  <si>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</si>
  <si>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</si>
  <si>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</si>
  <si>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</si>
  <si>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</si>
  <si>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</si>
  <si>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</si>
  <si>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</si>
  <si>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</si>
  <si>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</si>
  <si>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</si>
  <si>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</si>
  <si>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</si>
  <si>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</si>
  <si>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</si>
  <si>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</si>
  <si>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</si>
  <si>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</si>
  <si>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</si>
  <si>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</si>
  <si>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</si>
  <si>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</si>
  <si>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</si>
  <si>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</si>
  <si>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</si>
  <si>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</si>
  <si>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</si>
  <si>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</si>
  <si>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</si>
  <si>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</si>
  <si>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</si>
  <si>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</si>
  <si>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</si>
  <si>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</si>
  <si>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</si>
  <si>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</si>
  <si>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</si>
  <si>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</si>
  <si>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</si>
  <si>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</si>
  <si>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</si>
  <si>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</si>
  <si>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</si>
  <si>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</si>
  <si>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</si>
  <si>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</si>
  <si>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</si>
  <si>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</si>
  <si>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</si>
  <si>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</si>
  <si>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</si>
  <si>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</si>
  <si>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</si>
  <si>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</si>
  <si>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</si>
  <si>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</si>
  <si>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</si>
  <si>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</si>
  <si>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</si>
  <si>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</si>
  <si>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</si>
  <si>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</si>
  <si>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</si>
  <si>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</si>
  <si>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</si>
  <si>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</si>
  <si>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</si>
  <si>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</si>
  <si>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</si>
  <si>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</si>
  <si>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</si>
  <si>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</si>
  <si>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</si>
  <si>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</si>
  <si>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</si>
  <si>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</si>
  <si>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</si>
  <si>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</si>
  <si>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</si>
  <si>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</si>
  <si>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</si>
  <si>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</si>
  <si>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</si>
  <si>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</si>
  <si>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</si>
  <si>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</si>
  <si>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</si>
  <si>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</si>
  <si>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</si>
  <si>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</si>
  <si>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Instituto Municipal de Vivienda de San Miguel de Allende, Gto.
Estado Analítico del Ejercicio del Presupuesto de Egresos
Clasificación por Objeto del Gasto (Capítulo y Concepto)
Del 1 de Enero al 30 de Septiembre de 2023</t>
  </si>
  <si>
    <t>Instituto Municipal de Vivienda de San Miguel de Allende, Gto.
Estado Analítico del Ejercicio del Presupuesto de Egresos
Clasificación Económica (por Tipo de Gasto)
Del 1 de Enero al 30 de Septiembre de 2023</t>
  </si>
  <si>
    <t>31120M33V010000 AREA ADMINISTRATIVA</t>
  </si>
  <si>
    <t>Instituto Municipal de Vivienda de San Miguel de Allende, Gto.
Estado Analítico del Ejercicio del Presupuesto de Egresos
Clasificación Administrativa
Del 1 de Enero al 30 de Septiembre de 2023</t>
  </si>
  <si>
    <t>Instituto Municipal de Vivienda de San Miguel de Allende, Gto.
Estado Analítico del Ejercicio del Presupuesto de Egresos
Clasificación Administrativa (Poderes)
Del 1 de Enero al 30 de Septiembre de 2023</t>
  </si>
  <si>
    <t>Instituto Municipal de Vivienda de San Miguel de Allende, Gto.
Estado Analítico del Ejercicio del Presupuesto de Egresos
Clasificación Administrativa (Sector Paraestatal)
Del 1 de Enero al 30 de Septiembre de 2023</t>
  </si>
  <si>
    <t>Instituto Municipal de Vivienda de San Miguel de Allende, Gto.
Estado Analítico del Ejercicio del Presupuesto de Egresos
Clasificación Funcional (Finalidad y Función)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</si>
</sst>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2" xfId="0" applyNumberFormat="1" applyFont="1" applyBorder="1" applyProtection="1">
      <protection locked="0"/>
    </xf>
    <xf numFmtId="0" fontId="2" fillId="0" borderId="0" xfId="0" applyFont="1"/>
    <xf numFmtId="4" fontId="2" fillId="0" borderId="10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2" fillId="0" borderId="5" xfId="0" applyFont="1" applyBorder="1"/>
    <xf numFmtId="4" fontId="6" fillId="0" borderId="10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2" xfId="9" applyFont="1" applyBorder="1" applyAlignment="1">
      <alignment horizontal="left" vertical="center" indent="1"/>
    </xf>
    <xf numFmtId="0" fontId="2" fillId="0" borderId="3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0" borderId="0" xfId="0" applyFont="1" applyAlignment="1">
      <alignment horizontal="left" wrapText="1" indent="1"/>
    </xf>
    <xf numFmtId="0" fontId="6" fillId="2" borderId="2" xfId="9" applyFont="1" applyFill="1" applyBorder="1" applyAlignment="1">
      <alignment vertical="center"/>
    </xf>
    <xf numFmtId="0" fontId="6" fillId="2" borderId="5" xfId="9" applyFont="1" applyFill="1" applyBorder="1" applyAlignment="1">
      <alignment vertical="center"/>
    </xf>
    <xf numFmtId="0" fontId="6" fillId="2" borderId="0" xfId="9" applyFont="1" applyFill="1" applyAlignment="1">
      <alignment horizontal="center" vertical="center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0</xdr:col>
      <xdr:colOff>465231</xdr:colOff>
      <xdr:row>0</xdr:row>
      <xdr:rowOff>508293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F84DC4-0DE2-437C-BAF5-24CAC5A3B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341406" cy="451143"/>
        </a:xfrm>
        <a:prstGeom prst="rect">
          <a:avLst/>
        </a:prstGeom>
      </xdr:spPr>
    </xdr:pic>
    <xdr:clientData/>
  </xdr:twoCellAnchor>
  <xdr:twoCellAnchor editAs="oneCell">
    <xdr:from>
      <xdr:col>0</xdr:col>
      <xdr:colOff>1314450</xdr:colOff>
      <xdr:row>84</xdr:row>
      <xdr:rowOff>57150</xdr:rowOff>
    </xdr:from>
    <xdr:to>
      <xdr:col>6</xdr:col>
      <xdr:colOff>695325</xdr:colOff>
      <xdr:row>94</xdr:row>
      <xdr:rowOff>59750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ACAE4F8-2A41-4B92-9A3C-8D141FD6F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4450" y="12715875"/>
          <a:ext cx="8296275" cy="1431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0</xdr:col>
      <xdr:colOff>417606</xdr:colOff>
      <xdr:row>0</xdr:row>
      <xdr:rowOff>489243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D119F8-253F-4D36-A188-4243C3258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341406" cy="451143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15</xdr:row>
      <xdr:rowOff>28575</xdr:rowOff>
    </xdr:from>
    <xdr:to>
      <xdr:col>6</xdr:col>
      <xdr:colOff>876300</xdr:colOff>
      <xdr:row>25</xdr:row>
      <xdr:rowOff>31175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6E588E6-72B9-47FE-826D-D4428E4C9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925" y="2828925"/>
          <a:ext cx="8296275" cy="1431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341406</xdr:colOff>
      <xdr:row>0</xdr:row>
      <xdr:rowOff>451143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61A34B-5142-4DBF-BF50-EBCC8284D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1406" cy="45114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16</xdr:row>
      <xdr:rowOff>114300</xdr:rowOff>
    </xdr:from>
    <xdr:to>
      <xdr:col>0</xdr:col>
      <xdr:colOff>379506</xdr:colOff>
      <xdr:row>16</xdr:row>
      <xdr:rowOff>565443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6D19AD9-BB7B-45D1-98E6-DD4C0BD81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000375"/>
          <a:ext cx="341406" cy="451143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27</xdr:row>
      <xdr:rowOff>95250</xdr:rowOff>
    </xdr:from>
    <xdr:to>
      <xdr:col>0</xdr:col>
      <xdr:colOff>455706</xdr:colOff>
      <xdr:row>27</xdr:row>
      <xdr:rowOff>546393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ADA83B-B853-4096-ABC0-6DDA2BA12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5124450"/>
          <a:ext cx="341406" cy="451143"/>
        </a:xfrm>
        <a:prstGeom prst="rect">
          <a:avLst/>
        </a:prstGeom>
      </xdr:spPr>
    </xdr:pic>
    <xdr:clientData/>
  </xdr:twoCellAnchor>
  <xdr:twoCellAnchor editAs="oneCell">
    <xdr:from>
      <xdr:col>0</xdr:col>
      <xdr:colOff>1581150</xdr:colOff>
      <xdr:row>47</xdr:row>
      <xdr:rowOff>85725</xdr:rowOff>
    </xdr:from>
    <xdr:to>
      <xdr:col>6</xdr:col>
      <xdr:colOff>38100</xdr:colOff>
      <xdr:row>57</xdr:row>
      <xdr:rowOff>88325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A361666-FEBC-44FD-B254-81A9F15DB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1150" y="8543925"/>
          <a:ext cx="8296275" cy="1431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341406</xdr:colOff>
      <xdr:row>0</xdr:row>
      <xdr:rowOff>451143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0A8688-7471-4EC2-B080-F6153828C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1406" cy="451143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1714500</xdr:colOff>
      <xdr:row>45</xdr:row>
      <xdr:rowOff>38100</xdr:rowOff>
    </xdr:from>
    <xdr:to>
      <xdr:col>6</xdr:col>
      <xdr:colOff>257175</xdr:colOff>
      <xdr:row>55</xdr:row>
      <xdr:rowOff>40700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3C412F8-DD85-4E9E-8EF5-2C0985F4C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0" y="7124700"/>
          <a:ext cx="8296275" cy="1431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workbookViewId="0">
      <selection activeCell="G96" sqref="A1:G96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30" t="s">
        <v>135</v>
      </c>
      <c r="B1" s="30"/>
      <c r="C1" s="30"/>
      <c r="D1" s="30"/>
      <c r="E1" s="30"/>
      <c r="F1" s="30"/>
      <c r="G1" s="31"/>
    </row>
    <row r="2" spans="1:8" x14ac:dyDescent="0.2">
      <c r="A2" s="27"/>
      <c r="B2" s="32" t="s">
        <v>62</v>
      </c>
      <c r="C2" s="30"/>
      <c r="D2" s="30"/>
      <c r="E2" s="30"/>
      <c r="F2" s="31"/>
      <c r="G2" s="33" t="s">
        <v>61</v>
      </c>
    </row>
    <row r="3" spans="1:8" ht="24.95" customHeight="1" x14ac:dyDescent="0.2">
      <c r="A3" s="29" t="s">
        <v>56</v>
      </c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4"/>
    </row>
    <row r="4" spans="1:8" x14ac:dyDescent="0.2">
      <c r="A4" s="28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8" x14ac:dyDescent="0.2">
      <c r="A5" s="18" t="s">
        <v>63</v>
      </c>
      <c r="B5" s="13">
        <f>SUM(B6:B12)</f>
        <v>4277170.92</v>
      </c>
      <c r="C5" s="13">
        <f>SUM(C6:C12)</f>
        <v>1900000</v>
      </c>
      <c r="D5" s="13">
        <f>B5+C5</f>
        <v>6177170.9199999999</v>
      </c>
      <c r="E5" s="13">
        <f>SUM(E6:E12)</f>
        <v>2069346.73</v>
      </c>
      <c r="F5" s="13">
        <f>SUM(F6:F12)</f>
        <v>2069346.73</v>
      </c>
      <c r="G5" s="13">
        <f>D5-E5</f>
        <v>4107824.19</v>
      </c>
    </row>
    <row r="6" spans="1:8" x14ac:dyDescent="0.2">
      <c r="A6" s="20" t="s">
        <v>67</v>
      </c>
      <c r="B6" s="5">
        <v>2266042.6800000002</v>
      </c>
      <c r="C6" s="5">
        <v>0</v>
      </c>
      <c r="D6" s="5">
        <f t="shared" ref="D6:D69" si="0">B6+C6</f>
        <v>2266042.6800000002</v>
      </c>
      <c r="E6" s="5">
        <v>1415341.84</v>
      </c>
      <c r="F6" s="5">
        <v>1415341.84</v>
      </c>
      <c r="G6" s="5">
        <f t="shared" ref="G6:G69" si="1">D6-E6</f>
        <v>850700.84000000008</v>
      </c>
      <c r="H6" s="9">
        <v>1100</v>
      </c>
    </row>
    <row r="7" spans="1:8" x14ac:dyDescent="0.2">
      <c r="A7" s="20" t="s">
        <v>68</v>
      </c>
      <c r="B7" s="5">
        <v>499626.6</v>
      </c>
      <c r="C7" s="5">
        <v>0</v>
      </c>
      <c r="D7" s="5">
        <f t="shared" si="0"/>
        <v>499626.6</v>
      </c>
      <c r="E7" s="5">
        <v>215294.57</v>
      </c>
      <c r="F7" s="5">
        <v>215294.57</v>
      </c>
      <c r="G7" s="5">
        <f t="shared" si="1"/>
        <v>284332.02999999997</v>
      </c>
      <c r="H7" s="9">
        <v>1200</v>
      </c>
    </row>
    <row r="8" spans="1:8" x14ac:dyDescent="0.2">
      <c r="A8" s="20" t="s">
        <v>69</v>
      </c>
      <c r="B8" s="5">
        <v>475583.4</v>
      </c>
      <c r="C8" s="5">
        <v>700000</v>
      </c>
      <c r="D8" s="5">
        <f t="shared" si="0"/>
        <v>1175583.3999999999</v>
      </c>
      <c r="E8" s="5">
        <v>83062.92</v>
      </c>
      <c r="F8" s="5">
        <v>83062.92</v>
      </c>
      <c r="G8" s="5">
        <f t="shared" si="1"/>
        <v>1092520.48</v>
      </c>
      <c r="H8" s="9">
        <v>1300</v>
      </c>
    </row>
    <row r="9" spans="1:8" x14ac:dyDescent="0.2">
      <c r="A9" s="20" t="s">
        <v>33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  <c r="H9" s="9">
        <v>1400</v>
      </c>
    </row>
    <row r="10" spans="1:8" x14ac:dyDescent="0.2">
      <c r="A10" s="20" t="s">
        <v>70</v>
      </c>
      <c r="B10" s="5">
        <v>1035918.24</v>
      </c>
      <c r="C10" s="5">
        <v>1200000</v>
      </c>
      <c r="D10" s="5">
        <f t="shared" si="0"/>
        <v>2235918.2400000002</v>
      </c>
      <c r="E10" s="5">
        <v>355647.4</v>
      </c>
      <c r="F10" s="5">
        <v>355647.4</v>
      </c>
      <c r="G10" s="5">
        <f t="shared" si="1"/>
        <v>1880270.8400000003</v>
      </c>
      <c r="H10" s="9">
        <v>1500</v>
      </c>
    </row>
    <row r="11" spans="1:8" x14ac:dyDescent="0.2">
      <c r="A11" s="20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9">
        <v>1600</v>
      </c>
    </row>
    <row r="12" spans="1:8" x14ac:dyDescent="0.2">
      <c r="A12" s="20" t="s">
        <v>71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9">
        <v>1700</v>
      </c>
    </row>
    <row r="13" spans="1:8" x14ac:dyDescent="0.2">
      <c r="A13" s="18" t="s">
        <v>129</v>
      </c>
      <c r="B13" s="14">
        <f>SUM(B14:B22)</f>
        <v>561648.87</v>
      </c>
      <c r="C13" s="14">
        <f>SUM(C14:C22)</f>
        <v>318206.11</v>
      </c>
      <c r="D13" s="14">
        <f t="shared" si="0"/>
        <v>879854.98</v>
      </c>
      <c r="E13" s="14">
        <f>SUM(E14:E22)</f>
        <v>287421.59000000003</v>
      </c>
      <c r="F13" s="14">
        <f>SUM(F14:F22)</f>
        <v>284301.56</v>
      </c>
      <c r="G13" s="14">
        <f t="shared" si="1"/>
        <v>592433.3899999999</v>
      </c>
      <c r="H13" s="19">
        <v>0</v>
      </c>
    </row>
    <row r="14" spans="1:8" x14ac:dyDescent="0.2">
      <c r="A14" s="20" t="s">
        <v>72</v>
      </c>
      <c r="B14" s="5">
        <v>144676.65</v>
      </c>
      <c r="C14" s="5">
        <v>75000</v>
      </c>
      <c r="D14" s="5">
        <f t="shared" si="0"/>
        <v>219676.65</v>
      </c>
      <c r="E14" s="5">
        <v>26568.13</v>
      </c>
      <c r="F14" s="5">
        <v>26568.13</v>
      </c>
      <c r="G14" s="5">
        <f t="shared" si="1"/>
        <v>193108.52</v>
      </c>
      <c r="H14" s="9">
        <v>2100</v>
      </c>
    </row>
    <row r="15" spans="1:8" x14ac:dyDescent="0.2">
      <c r="A15" s="20" t="s">
        <v>73</v>
      </c>
      <c r="B15" s="5">
        <v>9999.9599999999991</v>
      </c>
      <c r="C15" s="5">
        <v>12000</v>
      </c>
      <c r="D15" s="5">
        <f t="shared" si="0"/>
        <v>21999.96</v>
      </c>
      <c r="E15" s="5">
        <v>0</v>
      </c>
      <c r="F15" s="5">
        <v>0</v>
      </c>
      <c r="G15" s="5">
        <f t="shared" si="1"/>
        <v>21999.96</v>
      </c>
      <c r="H15" s="9">
        <v>2200</v>
      </c>
    </row>
    <row r="16" spans="1:8" x14ac:dyDescent="0.2">
      <c r="A16" s="20" t="s">
        <v>74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9">
        <v>2300</v>
      </c>
    </row>
    <row r="17" spans="1:8" x14ac:dyDescent="0.2">
      <c r="A17" s="20" t="s">
        <v>75</v>
      </c>
      <c r="B17" s="5">
        <v>0</v>
      </c>
      <c r="C17" s="5">
        <v>0</v>
      </c>
      <c r="D17" s="5">
        <f t="shared" si="0"/>
        <v>0</v>
      </c>
      <c r="E17" s="5">
        <v>0</v>
      </c>
      <c r="F17" s="5">
        <v>0</v>
      </c>
      <c r="G17" s="5">
        <f t="shared" si="1"/>
        <v>0</v>
      </c>
      <c r="H17" s="9">
        <v>2400</v>
      </c>
    </row>
    <row r="18" spans="1:8" x14ac:dyDescent="0.2">
      <c r="A18" s="20" t="s">
        <v>76</v>
      </c>
      <c r="B18" s="5">
        <v>199999.98</v>
      </c>
      <c r="C18" s="5">
        <v>131206.10999999999</v>
      </c>
      <c r="D18" s="5">
        <f t="shared" si="0"/>
        <v>331206.08999999997</v>
      </c>
      <c r="E18" s="5">
        <v>97031.16</v>
      </c>
      <c r="F18" s="5">
        <v>95941.16</v>
      </c>
      <c r="G18" s="5">
        <f t="shared" si="1"/>
        <v>234174.92999999996</v>
      </c>
      <c r="H18" s="9">
        <v>2500</v>
      </c>
    </row>
    <row r="19" spans="1:8" x14ac:dyDescent="0.2">
      <c r="A19" s="20" t="s">
        <v>77</v>
      </c>
      <c r="B19" s="5">
        <v>150000</v>
      </c>
      <c r="C19" s="5">
        <v>0</v>
      </c>
      <c r="D19" s="5">
        <f t="shared" si="0"/>
        <v>150000</v>
      </c>
      <c r="E19" s="5">
        <v>128607.55</v>
      </c>
      <c r="F19" s="5">
        <v>126577.52</v>
      </c>
      <c r="G19" s="5">
        <f t="shared" si="1"/>
        <v>21392.449999999997</v>
      </c>
      <c r="H19" s="9">
        <v>2600</v>
      </c>
    </row>
    <row r="20" spans="1:8" x14ac:dyDescent="0.2">
      <c r="A20" s="20" t="s">
        <v>78</v>
      </c>
      <c r="B20" s="5">
        <v>20000.04</v>
      </c>
      <c r="C20" s="5">
        <v>40000</v>
      </c>
      <c r="D20" s="5">
        <f t="shared" si="0"/>
        <v>60000.04</v>
      </c>
      <c r="E20" s="5">
        <v>19836</v>
      </c>
      <c r="F20" s="5">
        <v>19836</v>
      </c>
      <c r="G20" s="5">
        <f t="shared" si="1"/>
        <v>40164.04</v>
      </c>
      <c r="H20" s="9">
        <v>2700</v>
      </c>
    </row>
    <row r="21" spans="1:8" x14ac:dyDescent="0.2">
      <c r="A21" s="20" t="s">
        <v>79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9">
        <v>2800</v>
      </c>
    </row>
    <row r="22" spans="1:8" x14ac:dyDescent="0.2">
      <c r="A22" s="20" t="s">
        <v>80</v>
      </c>
      <c r="B22" s="5">
        <v>36972.239999999998</v>
      </c>
      <c r="C22" s="5">
        <v>60000</v>
      </c>
      <c r="D22" s="5">
        <f t="shared" si="0"/>
        <v>96972.239999999991</v>
      </c>
      <c r="E22" s="5">
        <v>15378.75</v>
      </c>
      <c r="F22" s="5">
        <v>15378.75</v>
      </c>
      <c r="G22" s="5">
        <f t="shared" si="1"/>
        <v>81593.489999999991</v>
      </c>
      <c r="H22" s="9">
        <v>2900</v>
      </c>
    </row>
    <row r="23" spans="1:8" x14ac:dyDescent="0.2">
      <c r="A23" s="18" t="s">
        <v>64</v>
      </c>
      <c r="B23" s="14">
        <f>SUM(B24:B32)</f>
        <v>1479180.21</v>
      </c>
      <c r="C23" s="14">
        <f>SUM(C24:C32)</f>
        <v>150926.79999999999</v>
      </c>
      <c r="D23" s="14">
        <f t="shared" si="0"/>
        <v>1630107.01</v>
      </c>
      <c r="E23" s="14">
        <f>SUM(E24:E32)</f>
        <v>579386.42999999993</v>
      </c>
      <c r="F23" s="14">
        <f>SUM(F24:F32)</f>
        <v>542509</v>
      </c>
      <c r="G23" s="14">
        <f t="shared" si="1"/>
        <v>1050720.58</v>
      </c>
      <c r="H23" s="19">
        <v>0</v>
      </c>
    </row>
    <row r="24" spans="1:8" x14ac:dyDescent="0.2">
      <c r="A24" s="20" t="s">
        <v>81</v>
      </c>
      <c r="B24" s="5">
        <v>49000.08</v>
      </c>
      <c r="C24" s="5">
        <v>0</v>
      </c>
      <c r="D24" s="5">
        <f t="shared" si="0"/>
        <v>49000.08</v>
      </c>
      <c r="E24" s="5">
        <v>17579</v>
      </c>
      <c r="F24" s="5">
        <v>17579</v>
      </c>
      <c r="G24" s="5">
        <f t="shared" si="1"/>
        <v>31421.08</v>
      </c>
      <c r="H24" s="9">
        <v>3100</v>
      </c>
    </row>
    <row r="25" spans="1:8" x14ac:dyDescent="0.2">
      <c r="A25" s="20" t="s">
        <v>82</v>
      </c>
      <c r="B25" s="5">
        <v>30000</v>
      </c>
      <c r="C25" s="5">
        <v>0</v>
      </c>
      <c r="D25" s="5">
        <f t="shared" si="0"/>
        <v>30000</v>
      </c>
      <c r="E25" s="5">
        <v>0</v>
      </c>
      <c r="F25" s="5">
        <v>0</v>
      </c>
      <c r="G25" s="5">
        <f t="shared" si="1"/>
        <v>30000</v>
      </c>
      <c r="H25" s="9">
        <v>3200</v>
      </c>
    </row>
    <row r="26" spans="1:8" x14ac:dyDescent="0.2">
      <c r="A26" s="20" t="s">
        <v>83</v>
      </c>
      <c r="B26" s="5">
        <v>666180</v>
      </c>
      <c r="C26" s="5">
        <v>50000</v>
      </c>
      <c r="D26" s="5">
        <f t="shared" si="0"/>
        <v>716180</v>
      </c>
      <c r="E26" s="5">
        <v>306431.43</v>
      </c>
      <c r="F26" s="5">
        <v>269554</v>
      </c>
      <c r="G26" s="5">
        <f t="shared" si="1"/>
        <v>409748.57</v>
      </c>
      <c r="H26" s="9">
        <v>3300</v>
      </c>
    </row>
    <row r="27" spans="1:8" x14ac:dyDescent="0.2">
      <c r="A27" s="20" t="s">
        <v>84</v>
      </c>
      <c r="B27" s="5">
        <v>140000.04</v>
      </c>
      <c r="C27" s="5">
        <v>0</v>
      </c>
      <c r="D27" s="5">
        <f t="shared" si="0"/>
        <v>140000.04</v>
      </c>
      <c r="E27" s="5">
        <v>71479.75</v>
      </c>
      <c r="F27" s="5">
        <v>71479.75</v>
      </c>
      <c r="G27" s="5">
        <f t="shared" si="1"/>
        <v>68520.290000000008</v>
      </c>
      <c r="H27" s="9">
        <v>3400</v>
      </c>
    </row>
    <row r="28" spans="1:8" x14ac:dyDescent="0.2">
      <c r="A28" s="20" t="s">
        <v>85</v>
      </c>
      <c r="B28" s="5">
        <v>329000.08</v>
      </c>
      <c r="C28" s="5">
        <v>100926.8</v>
      </c>
      <c r="D28" s="5">
        <f t="shared" si="0"/>
        <v>429926.88</v>
      </c>
      <c r="E28" s="5">
        <v>112200.96000000001</v>
      </c>
      <c r="F28" s="5">
        <v>112200.96000000001</v>
      </c>
      <c r="G28" s="5">
        <f t="shared" si="1"/>
        <v>317725.92</v>
      </c>
      <c r="H28" s="9">
        <v>3500</v>
      </c>
    </row>
    <row r="29" spans="1:8" x14ac:dyDescent="0.2">
      <c r="A29" s="20" t="s">
        <v>86</v>
      </c>
      <c r="B29" s="5">
        <v>9999.9699999999993</v>
      </c>
      <c r="C29" s="5">
        <v>0</v>
      </c>
      <c r="D29" s="5">
        <f t="shared" si="0"/>
        <v>9999.9699999999993</v>
      </c>
      <c r="E29" s="5">
        <v>0</v>
      </c>
      <c r="F29" s="5">
        <v>0</v>
      </c>
      <c r="G29" s="5">
        <f t="shared" si="1"/>
        <v>9999.9699999999993</v>
      </c>
      <c r="H29" s="9">
        <v>3600</v>
      </c>
    </row>
    <row r="30" spans="1:8" x14ac:dyDescent="0.2">
      <c r="A30" s="20" t="s">
        <v>87</v>
      </c>
      <c r="B30" s="5">
        <v>15000</v>
      </c>
      <c r="C30" s="5">
        <v>0</v>
      </c>
      <c r="D30" s="5">
        <f t="shared" si="0"/>
        <v>15000</v>
      </c>
      <c r="E30" s="5">
        <v>613.55999999999995</v>
      </c>
      <c r="F30" s="5">
        <v>613.55999999999995</v>
      </c>
      <c r="G30" s="5">
        <f t="shared" si="1"/>
        <v>14386.44</v>
      </c>
      <c r="H30" s="9">
        <v>3700</v>
      </c>
    </row>
    <row r="31" spans="1:8" x14ac:dyDescent="0.2">
      <c r="A31" s="20" t="s">
        <v>88</v>
      </c>
      <c r="B31" s="5">
        <v>75000</v>
      </c>
      <c r="C31" s="5">
        <v>0</v>
      </c>
      <c r="D31" s="5">
        <f t="shared" si="0"/>
        <v>75000</v>
      </c>
      <c r="E31" s="5">
        <v>5767.42</v>
      </c>
      <c r="F31" s="5">
        <v>5767.42</v>
      </c>
      <c r="G31" s="5">
        <f t="shared" si="1"/>
        <v>69232.58</v>
      </c>
      <c r="H31" s="9">
        <v>3800</v>
      </c>
    </row>
    <row r="32" spans="1:8" x14ac:dyDescent="0.2">
      <c r="A32" s="20" t="s">
        <v>18</v>
      </c>
      <c r="B32" s="5">
        <v>165000.04</v>
      </c>
      <c r="C32" s="5">
        <v>0</v>
      </c>
      <c r="D32" s="5">
        <f t="shared" si="0"/>
        <v>165000.04</v>
      </c>
      <c r="E32" s="5">
        <v>65314.31</v>
      </c>
      <c r="F32" s="5">
        <v>65314.31</v>
      </c>
      <c r="G32" s="5">
        <f t="shared" si="1"/>
        <v>99685.73000000001</v>
      </c>
      <c r="H32" s="9">
        <v>3900</v>
      </c>
    </row>
    <row r="33" spans="1:8" x14ac:dyDescent="0.2">
      <c r="A33" s="18" t="s">
        <v>130</v>
      </c>
      <c r="B33" s="14">
        <f>SUM(B34:B42)</f>
        <v>0</v>
      </c>
      <c r="C33" s="14">
        <f>SUM(C34:C42)</f>
        <v>0</v>
      </c>
      <c r="D33" s="14">
        <f t="shared" si="0"/>
        <v>0</v>
      </c>
      <c r="E33" s="14">
        <f>SUM(E34:E42)</f>
        <v>0</v>
      </c>
      <c r="F33" s="14">
        <f>SUM(F34:F42)</f>
        <v>0</v>
      </c>
      <c r="G33" s="14">
        <f t="shared" si="1"/>
        <v>0</v>
      </c>
      <c r="H33" s="19">
        <v>0</v>
      </c>
    </row>
    <row r="34" spans="1:8" x14ac:dyDescent="0.2">
      <c r="A34" s="20" t="s">
        <v>89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9">
        <v>4100</v>
      </c>
    </row>
    <row r="35" spans="1:8" x14ac:dyDescent="0.2">
      <c r="A35" s="20" t="s">
        <v>90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9">
        <v>4200</v>
      </c>
    </row>
    <row r="36" spans="1:8" x14ac:dyDescent="0.2">
      <c r="A36" s="20" t="s">
        <v>91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9">
        <v>4300</v>
      </c>
    </row>
    <row r="37" spans="1:8" x14ac:dyDescent="0.2">
      <c r="A37" s="20" t="s">
        <v>92</v>
      </c>
      <c r="B37" s="5">
        <v>0</v>
      </c>
      <c r="C37" s="5">
        <v>0</v>
      </c>
      <c r="D37" s="5">
        <f t="shared" si="0"/>
        <v>0</v>
      </c>
      <c r="E37" s="5">
        <v>0</v>
      </c>
      <c r="F37" s="5">
        <v>0</v>
      </c>
      <c r="G37" s="5">
        <f t="shared" si="1"/>
        <v>0</v>
      </c>
      <c r="H37" s="9">
        <v>4400</v>
      </c>
    </row>
    <row r="38" spans="1:8" x14ac:dyDescent="0.2">
      <c r="A38" s="20" t="s">
        <v>39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9">
        <v>4500</v>
      </c>
    </row>
    <row r="39" spans="1:8" x14ac:dyDescent="0.2">
      <c r="A39" s="20" t="s">
        <v>93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9">
        <v>4600</v>
      </c>
    </row>
    <row r="40" spans="1:8" x14ac:dyDescent="0.2">
      <c r="A40" s="20" t="s">
        <v>94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9">
        <v>4700</v>
      </c>
    </row>
    <row r="41" spans="1:8" x14ac:dyDescent="0.2">
      <c r="A41" s="20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9">
        <v>4800</v>
      </c>
    </row>
    <row r="42" spans="1:8" x14ac:dyDescent="0.2">
      <c r="A42" s="20" t="s">
        <v>95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9">
        <v>4900</v>
      </c>
    </row>
    <row r="43" spans="1:8" x14ac:dyDescent="0.2">
      <c r="A43" s="18" t="s">
        <v>131</v>
      </c>
      <c r="B43" s="14">
        <f>SUM(B44:B52)</f>
        <v>182000</v>
      </c>
      <c r="C43" s="14">
        <f>SUM(C44:C52)</f>
        <v>4199999</v>
      </c>
      <c r="D43" s="14">
        <f t="shared" si="0"/>
        <v>4381999</v>
      </c>
      <c r="E43" s="14">
        <f>SUM(E44:E52)</f>
        <v>35960</v>
      </c>
      <c r="F43" s="14">
        <f>SUM(F44:F52)</f>
        <v>35960</v>
      </c>
      <c r="G43" s="14">
        <f t="shared" si="1"/>
        <v>4346039</v>
      </c>
      <c r="H43" s="19">
        <v>0</v>
      </c>
    </row>
    <row r="44" spans="1:8" x14ac:dyDescent="0.2">
      <c r="A44" s="4" t="s">
        <v>96</v>
      </c>
      <c r="B44" s="5">
        <v>182000</v>
      </c>
      <c r="C44" s="5">
        <v>200000</v>
      </c>
      <c r="D44" s="5">
        <f t="shared" si="0"/>
        <v>382000</v>
      </c>
      <c r="E44" s="5">
        <v>35960</v>
      </c>
      <c r="F44" s="5">
        <v>35960</v>
      </c>
      <c r="G44" s="5">
        <f t="shared" si="1"/>
        <v>346040</v>
      </c>
      <c r="H44" s="9">
        <v>5100</v>
      </c>
    </row>
    <row r="45" spans="1:8" x14ac:dyDescent="0.2">
      <c r="A45" s="20" t="s">
        <v>97</v>
      </c>
      <c r="B45" s="5">
        <v>0</v>
      </c>
      <c r="C45" s="5">
        <v>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9">
        <v>5200</v>
      </c>
    </row>
    <row r="46" spans="1:8" x14ac:dyDescent="0.2">
      <c r="A46" s="20" t="s">
        <v>98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9">
        <v>5300</v>
      </c>
    </row>
    <row r="47" spans="1:8" x14ac:dyDescent="0.2">
      <c r="A47" s="20" t="s">
        <v>99</v>
      </c>
      <c r="B47" s="5">
        <v>0</v>
      </c>
      <c r="C47" s="5">
        <v>399999</v>
      </c>
      <c r="D47" s="5">
        <f t="shared" si="0"/>
        <v>399999</v>
      </c>
      <c r="E47" s="5">
        <v>0</v>
      </c>
      <c r="F47" s="5">
        <v>0</v>
      </c>
      <c r="G47" s="5">
        <f t="shared" si="1"/>
        <v>399999</v>
      </c>
      <c r="H47" s="9">
        <v>5400</v>
      </c>
    </row>
    <row r="48" spans="1:8" x14ac:dyDescent="0.2">
      <c r="A48" s="20" t="s">
        <v>100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9">
        <v>5500</v>
      </c>
    </row>
    <row r="49" spans="1:8" x14ac:dyDescent="0.2">
      <c r="A49" s="20" t="s">
        <v>101</v>
      </c>
      <c r="B49" s="5">
        <v>0</v>
      </c>
      <c r="C49" s="5">
        <v>100000</v>
      </c>
      <c r="D49" s="5">
        <f t="shared" si="0"/>
        <v>100000</v>
      </c>
      <c r="E49" s="5">
        <v>0</v>
      </c>
      <c r="F49" s="5">
        <v>0</v>
      </c>
      <c r="G49" s="5">
        <f t="shared" si="1"/>
        <v>100000</v>
      </c>
      <c r="H49" s="9">
        <v>5600</v>
      </c>
    </row>
    <row r="50" spans="1:8" x14ac:dyDescent="0.2">
      <c r="A50" s="20" t="s">
        <v>102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9">
        <v>5700</v>
      </c>
    </row>
    <row r="51" spans="1:8" x14ac:dyDescent="0.2">
      <c r="A51" s="20" t="s">
        <v>103</v>
      </c>
      <c r="B51" s="5">
        <v>0</v>
      </c>
      <c r="C51" s="5">
        <v>3500000</v>
      </c>
      <c r="D51" s="5">
        <f t="shared" si="0"/>
        <v>3500000</v>
      </c>
      <c r="E51" s="5">
        <v>0</v>
      </c>
      <c r="F51" s="5">
        <v>0</v>
      </c>
      <c r="G51" s="5">
        <f t="shared" si="1"/>
        <v>3500000</v>
      </c>
      <c r="H51" s="9">
        <v>5800</v>
      </c>
    </row>
    <row r="52" spans="1:8" x14ac:dyDescent="0.2">
      <c r="A52" s="20" t="s">
        <v>104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9">
        <v>5900</v>
      </c>
    </row>
    <row r="53" spans="1:8" x14ac:dyDescent="0.2">
      <c r="A53" s="18" t="s">
        <v>65</v>
      </c>
      <c r="B53" s="14">
        <f>SUM(B54:B56)</f>
        <v>0</v>
      </c>
      <c r="C53" s="14">
        <f>SUM(C54:C56)</f>
        <v>0</v>
      </c>
      <c r="D53" s="14">
        <f t="shared" si="0"/>
        <v>0</v>
      </c>
      <c r="E53" s="14">
        <f>SUM(E54:E56)</f>
        <v>0</v>
      </c>
      <c r="F53" s="14">
        <f>SUM(F54:F56)</f>
        <v>0</v>
      </c>
      <c r="G53" s="14">
        <f t="shared" si="1"/>
        <v>0</v>
      </c>
      <c r="H53" s="19">
        <v>0</v>
      </c>
    </row>
    <row r="54" spans="1:8" x14ac:dyDescent="0.2">
      <c r="A54" s="20" t="s">
        <v>105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9">
        <v>6100</v>
      </c>
    </row>
    <row r="55" spans="1:8" x14ac:dyDescent="0.2">
      <c r="A55" s="20" t="s">
        <v>106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9">
        <v>6200</v>
      </c>
    </row>
    <row r="56" spans="1:8" x14ac:dyDescent="0.2">
      <c r="A56" s="20" t="s">
        <v>107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9">
        <v>6300</v>
      </c>
    </row>
    <row r="57" spans="1:8" x14ac:dyDescent="0.2">
      <c r="A57" s="18" t="s">
        <v>132</v>
      </c>
      <c r="B57" s="14">
        <f>SUM(B58:B64)</f>
        <v>0</v>
      </c>
      <c r="C57" s="14">
        <f>SUM(C58:C64)</f>
        <v>8218671.1900000004</v>
      </c>
      <c r="D57" s="14">
        <f t="shared" si="0"/>
        <v>8218671.1900000004</v>
      </c>
      <c r="E57" s="14">
        <f>SUM(E58:E64)</f>
        <v>0</v>
      </c>
      <c r="F57" s="14">
        <f>SUM(F58:F64)</f>
        <v>0</v>
      </c>
      <c r="G57" s="14">
        <f t="shared" si="1"/>
        <v>8218671.1900000004</v>
      </c>
      <c r="H57" s="19">
        <v>0</v>
      </c>
    </row>
    <row r="58" spans="1:8" x14ac:dyDescent="0.2">
      <c r="A58" s="20" t="s">
        <v>108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9">
        <v>7100</v>
      </c>
    </row>
    <row r="59" spans="1:8" x14ac:dyDescent="0.2">
      <c r="A59" s="20" t="s">
        <v>109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9">
        <v>7200</v>
      </c>
    </row>
    <row r="60" spans="1:8" x14ac:dyDescent="0.2">
      <c r="A60" s="20" t="s">
        <v>110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9">
        <v>7300</v>
      </c>
    </row>
    <row r="61" spans="1:8" x14ac:dyDescent="0.2">
      <c r="A61" s="20" t="s">
        <v>111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9">
        <v>7400</v>
      </c>
    </row>
    <row r="62" spans="1:8" x14ac:dyDescent="0.2">
      <c r="A62" s="20" t="s">
        <v>112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9">
        <v>7500</v>
      </c>
    </row>
    <row r="63" spans="1:8" x14ac:dyDescent="0.2">
      <c r="A63" s="20" t="s">
        <v>113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9">
        <v>7600</v>
      </c>
    </row>
    <row r="64" spans="1:8" x14ac:dyDescent="0.2">
      <c r="A64" s="20" t="s">
        <v>114</v>
      </c>
      <c r="B64" s="5">
        <v>0</v>
      </c>
      <c r="C64" s="5">
        <v>8218671.1900000004</v>
      </c>
      <c r="D64" s="5">
        <f t="shared" si="0"/>
        <v>8218671.1900000004</v>
      </c>
      <c r="E64" s="5">
        <v>0</v>
      </c>
      <c r="F64" s="5">
        <v>0</v>
      </c>
      <c r="G64" s="5">
        <f t="shared" si="1"/>
        <v>8218671.1900000004</v>
      </c>
      <c r="H64" s="9">
        <v>7900</v>
      </c>
    </row>
    <row r="65" spans="1:8" x14ac:dyDescent="0.2">
      <c r="A65" s="18" t="s">
        <v>133</v>
      </c>
      <c r="B65" s="14">
        <f>SUM(B66:B68)</f>
        <v>0</v>
      </c>
      <c r="C65" s="14">
        <f>SUM(C66:C68)</f>
        <v>0</v>
      </c>
      <c r="D65" s="14">
        <f t="shared" si="0"/>
        <v>0</v>
      </c>
      <c r="E65" s="14">
        <f>SUM(E66:E68)</f>
        <v>0</v>
      </c>
      <c r="F65" s="14">
        <f>SUM(F66:F68)</f>
        <v>0</v>
      </c>
      <c r="G65" s="14">
        <f t="shared" si="1"/>
        <v>0</v>
      </c>
      <c r="H65" s="19">
        <v>0</v>
      </c>
    </row>
    <row r="66" spans="1:8" x14ac:dyDescent="0.2">
      <c r="A66" s="20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9">
        <v>8100</v>
      </c>
    </row>
    <row r="67" spans="1:8" x14ac:dyDescent="0.2">
      <c r="A67" s="20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9">
        <v>8300</v>
      </c>
    </row>
    <row r="68" spans="1:8" x14ac:dyDescent="0.2">
      <c r="A68" s="20" t="s">
        <v>38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9">
        <v>8500</v>
      </c>
    </row>
    <row r="69" spans="1:8" x14ac:dyDescent="0.2">
      <c r="A69" s="18" t="s">
        <v>66</v>
      </c>
      <c r="B69" s="14">
        <f>SUM(B70:B76)</f>
        <v>0</v>
      </c>
      <c r="C69" s="14">
        <f>SUM(C70:C76)</f>
        <v>0</v>
      </c>
      <c r="D69" s="14">
        <f t="shared" si="0"/>
        <v>0</v>
      </c>
      <c r="E69" s="14">
        <f>SUM(E70:E76)</f>
        <v>0</v>
      </c>
      <c r="F69" s="14">
        <f>SUM(F70:F76)</f>
        <v>0</v>
      </c>
      <c r="G69" s="14">
        <f t="shared" si="1"/>
        <v>0</v>
      </c>
      <c r="H69" s="19">
        <v>0</v>
      </c>
    </row>
    <row r="70" spans="1:8" x14ac:dyDescent="0.2">
      <c r="A70" s="20" t="s">
        <v>115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9">
        <v>9100</v>
      </c>
    </row>
    <row r="71" spans="1:8" x14ac:dyDescent="0.2">
      <c r="A71" s="20" t="s">
        <v>116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9">
        <v>9200</v>
      </c>
    </row>
    <row r="72" spans="1:8" x14ac:dyDescent="0.2">
      <c r="A72" s="20" t="s">
        <v>117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9">
        <v>9300</v>
      </c>
    </row>
    <row r="73" spans="1:8" x14ac:dyDescent="0.2">
      <c r="A73" s="20" t="s">
        <v>118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9">
        <v>9400</v>
      </c>
    </row>
    <row r="74" spans="1:8" x14ac:dyDescent="0.2">
      <c r="A74" s="20" t="s">
        <v>119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9">
        <v>9500</v>
      </c>
    </row>
    <row r="75" spans="1:8" x14ac:dyDescent="0.2">
      <c r="A75" s="20" t="s">
        <v>120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9">
        <v>9600</v>
      </c>
    </row>
    <row r="76" spans="1:8" x14ac:dyDescent="0.2">
      <c r="A76" s="21" t="s">
        <v>121</v>
      </c>
      <c r="B76" s="15">
        <v>0</v>
      </c>
      <c r="C76" s="15">
        <v>0</v>
      </c>
      <c r="D76" s="15">
        <f t="shared" si="2"/>
        <v>0</v>
      </c>
      <c r="E76" s="15">
        <v>0</v>
      </c>
      <c r="F76" s="15">
        <v>0</v>
      </c>
      <c r="G76" s="15">
        <f t="shared" si="3"/>
        <v>0</v>
      </c>
      <c r="H76" s="9">
        <v>9900</v>
      </c>
    </row>
    <row r="77" spans="1:8" x14ac:dyDescent="0.2">
      <c r="A77" s="10" t="s">
        <v>55</v>
      </c>
      <c r="B77" s="16">
        <f t="shared" ref="B77:G77" si="4">SUM(B5+B13+B23+B33+B43+B53+B57+B65+B69)</f>
        <v>6500000</v>
      </c>
      <c r="C77" s="16">
        <f t="shared" si="4"/>
        <v>14787803.100000001</v>
      </c>
      <c r="D77" s="16">
        <f t="shared" si="4"/>
        <v>21287803.100000001</v>
      </c>
      <c r="E77" s="16">
        <f t="shared" si="4"/>
        <v>2972114.75</v>
      </c>
      <c r="F77" s="16">
        <f t="shared" si="4"/>
        <v>2932117.29</v>
      </c>
      <c r="G77" s="16">
        <f t="shared" si="4"/>
        <v>18315688.350000001</v>
      </c>
    </row>
    <row r="79" spans="1:8" x14ac:dyDescent="0.2">
      <c r="A79" s="1" t="s">
        <v>125</v>
      </c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zoomScaleNormal="100" workbookViewId="0">
      <selection activeCell="G32" sqref="A1:G3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32" t="s">
        <v>136</v>
      </c>
      <c r="B1" s="30"/>
      <c r="C1" s="30"/>
      <c r="D1" s="30"/>
      <c r="E1" s="30"/>
      <c r="F1" s="30"/>
      <c r="G1" s="31"/>
    </row>
    <row r="2" spans="1:7" x14ac:dyDescent="0.2">
      <c r="A2" s="27"/>
      <c r="B2" s="32" t="s">
        <v>62</v>
      </c>
      <c r="C2" s="30"/>
      <c r="D2" s="30"/>
      <c r="E2" s="30"/>
      <c r="F2" s="31"/>
      <c r="G2" s="33" t="s">
        <v>61</v>
      </c>
    </row>
    <row r="3" spans="1:7" ht="24.95" customHeight="1" x14ac:dyDescent="0.2">
      <c r="A3" s="29" t="s">
        <v>56</v>
      </c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4"/>
    </row>
    <row r="4" spans="1:7" x14ac:dyDescent="0.2">
      <c r="A4" s="28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6" t="s">
        <v>0</v>
      </c>
      <c r="B5" s="5">
        <v>6318000</v>
      </c>
      <c r="C5" s="5">
        <v>10587804.1</v>
      </c>
      <c r="D5" s="5">
        <f>B5+C5</f>
        <v>16905804.100000001</v>
      </c>
      <c r="E5" s="5">
        <v>2936154.75</v>
      </c>
      <c r="F5" s="5">
        <v>2896157.29</v>
      </c>
      <c r="G5" s="5">
        <f>D5-E5</f>
        <v>13969649.350000001</v>
      </c>
    </row>
    <row r="6" spans="1:7" x14ac:dyDescent="0.2">
      <c r="A6" s="6" t="s">
        <v>1</v>
      </c>
      <c r="B6" s="5">
        <v>182000</v>
      </c>
      <c r="C6" s="5">
        <v>4199999</v>
      </c>
      <c r="D6" s="5">
        <f>B6+C6</f>
        <v>4381999</v>
      </c>
      <c r="E6" s="5">
        <v>35960</v>
      </c>
      <c r="F6" s="5">
        <v>35960</v>
      </c>
      <c r="G6" s="5">
        <f>D6-E6</f>
        <v>4346039</v>
      </c>
    </row>
    <row r="7" spans="1:7" x14ac:dyDescent="0.2">
      <c r="A7" s="6" t="s">
        <v>2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6" t="s">
        <v>39</v>
      </c>
      <c r="B8" s="5">
        <v>0</v>
      </c>
      <c r="C8" s="5">
        <v>0</v>
      </c>
      <c r="D8" s="5">
        <f>B8+C8</f>
        <v>0</v>
      </c>
      <c r="E8" s="5">
        <v>0</v>
      </c>
      <c r="F8" s="5">
        <v>0</v>
      </c>
      <c r="G8" s="5">
        <f>D8-E8</f>
        <v>0</v>
      </c>
    </row>
    <row r="9" spans="1:7" x14ac:dyDescent="0.2">
      <c r="A9" s="12" t="s">
        <v>36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x14ac:dyDescent="0.2">
      <c r="A10" s="10" t="s">
        <v>55</v>
      </c>
      <c r="B10" s="16">
        <f t="shared" ref="B10:G10" si="0">SUM(B5+B6+B7+B8+B9)</f>
        <v>6500000</v>
      </c>
      <c r="C10" s="16">
        <f t="shared" si="0"/>
        <v>14787803.1</v>
      </c>
      <c r="D10" s="16">
        <f t="shared" si="0"/>
        <v>21287803.100000001</v>
      </c>
      <c r="E10" s="16">
        <f t="shared" si="0"/>
        <v>2972114.75</v>
      </c>
      <c r="F10" s="16">
        <f t="shared" si="0"/>
        <v>2932117.29</v>
      </c>
      <c r="G10" s="16">
        <f t="shared" si="0"/>
        <v>18315688.350000001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1"/>
  <sheetViews>
    <sheetView showGridLines="0" workbookViewId="0">
      <selection activeCell="A49" sqref="A49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2" t="s">
        <v>138</v>
      </c>
      <c r="B1" s="30"/>
      <c r="C1" s="30"/>
      <c r="D1" s="30"/>
      <c r="E1" s="30"/>
      <c r="F1" s="30"/>
      <c r="G1" s="31"/>
    </row>
    <row r="2" spans="1:7" x14ac:dyDescent="0.2">
      <c r="A2" s="27"/>
      <c r="B2" s="32" t="s">
        <v>62</v>
      </c>
      <c r="C2" s="30"/>
      <c r="D2" s="30"/>
      <c r="E2" s="30"/>
      <c r="F2" s="31"/>
      <c r="G2" s="33" t="s">
        <v>61</v>
      </c>
    </row>
    <row r="3" spans="1:7" ht="24.95" customHeight="1" x14ac:dyDescent="0.2">
      <c r="A3" s="29" t="s">
        <v>56</v>
      </c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4"/>
    </row>
    <row r="4" spans="1:7" x14ac:dyDescent="0.2">
      <c r="A4" s="28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22"/>
      <c r="B5" s="7"/>
      <c r="C5" s="7"/>
      <c r="D5" s="7"/>
      <c r="E5" s="7"/>
      <c r="F5" s="7"/>
      <c r="G5" s="7"/>
    </row>
    <row r="6" spans="1:7" x14ac:dyDescent="0.2">
      <c r="A6" s="23" t="s">
        <v>137</v>
      </c>
      <c r="B6" s="5">
        <v>6500000</v>
      </c>
      <c r="C6" s="5">
        <v>14787803.1</v>
      </c>
      <c r="D6" s="5">
        <f>B6+C6</f>
        <v>21287803.100000001</v>
      </c>
      <c r="E6" s="5">
        <v>2972114.75</v>
      </c>
      <c r="F6" s="5">
        <v>2932117.29</v>
      </c>
      <c r="G6" s="5">
        <f>D6-E6</f>
        <v>18315688.350000001</v>
      </c>
    </row>
    <row r="7" spans="1:7" x14ac:dyDescent="0.2">
      <c r="A7" s="23" t="s">
        <v>50</v>
      </c>
      <c r="B7" s="5">
        <v>0</v>
      </c>
      <c r="C7" s="5">
        <v>0</v>
      </c>
      <c r="D7" s="5">
        <f t="shared" ref="D7:D12" si="0">B7+C7</f>
        <v>0</v>
      </c>
      <c r="E7" s="5">
        <v>0</v>
      </c>
      <c r="F7" s="5">
        <v>0</v>
      </c>
      <c r="G7" s="5">
        <f t="shared" ref="G7:G12" si="1">D7-E7</f>
        <v>0</v>
      </c>
    </row>
    <row r="8" spans="1:7" x14ac:dyDescent="0.2">
      <c r="A8" s="23" t="s">
        <v>51</v>
      </c>
      <c r="B8" s="5">
        <v>0</v>
      </c>
      <c r="C8" s="5">
        <v>0</v>
      </c>
      <c r="D8" s="5">
        <f t="shared" si="0"/>
        <v>0</v>
      </c>
      <c r="E8" s="5">
        <v>0</v>
      </c>
      <c r="F8" s="5">
        <v>0</v>
      </c>
      <c r="G8" s="5">
        <f t="shared" si="1"/>
        <v>0</v>
      </c>
    </row>
    <row r="9" spans="1:7" x14ac:dyDescent="0.2">
      <c r="A9" s="23" t="s">
        <v>52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</row>
    <row r="10" spans="1:7" x14ac:dyDescent="0.2">
      <c r="A10" s="23" t="s">
        <v>127</v>
      </c>
      <c r="B10" s="5">
        <v>0</v>
      </c>
      <c r="C10" s="5">
        <v>0</v>
      </c>
      <c r="D10" s="5">
        <f t="shared" si="0"/>
        <v>0</v>
      </c>
      <c r="E10" s="5">
        <v>0</v>
      </c>
      <c r="F10" s="5">
        <v>0</v>
      </c>
      <c r="G10" s="5">
        <f t="shared" si="1"/>
        <v>0</v>
      </c>
    </row>
    <row r="11" spans="1:7" x14ac:dyDescent="0.2">
      <c r="A11" s="23" t="s">
        <v>53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</row>
    <row r="12" spans="1:7" x14ac:dyDescent="0.2">
      <c r="A12" s="23" t="s">
        <v>54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</row>
    <row r="13" spans="1:7" x14ac:dyDescent="0.2">
      <c r="A13" s="23"/>
      <c r="B13" s="5"/>
      <c r="C13" s="5"/>
      <c r="D13" s="5"/>
      <c r="E13" s="5"/>
      <c r="F13" s="5"/>
      <c r="G13" s="5"/>
    </row>
    <row r="14" spans="1:7" x14ac:dyDescent="0.2">
      <c r="A14" s="11" t="s">
        <v>55</v>
      </c>
      <c r="B14" s="17">
        <f t="shared" ref="B14:G14" si="2">SUM(B6:B13)</f>
        <v>6500000</v>
      </c>
      <c r="C14" s="17">
        <f t="shared" si="2"/>
        <v>14787803.1</v>
      </c>
      <c r="D14" s="17">
        <f t="shared" si="2"/>
        <v>21287803.100000001</v>
      </c>
      <c r="E14" s="17">
        <f t="shared" si="2"/>
        <v>2972114.75</v>
      </c>
      <c r="F14" s="17">
        <f t="shared" si="2"/>
        <v>2932117.29</v>
      </c>
      <c r="G14" s="17">
        <f t="shared" si="2"/>
        <v>18315688.350000001</v>
      </c>
    </row>
    <row r="17" spans="1:7" ht="45" customHeight="1" x14ac:dyDescent="0.2">
      <c r="A17" s="32" t="s">
        <v>139</v>
      </c>
      <c r="B17" s="30"/>
      <c r="C17" s="30"/>
      <c r="D17" s="30"/>
      <c r="E17" s="30"/>
      <c r="F17" s="30"/>
      <c r="G17" s="31"/>
    </row>
    <row r="18" spans="1:7" x14ac:dyDescent="0.2">
      <c r="A18" s="27"/>
      <c r="B18" s="32" t="s">
        <v>62</v>
      </c>
      <c r="C18" s="30"/>
      <c r="D18" s="30"/>
      <c r="E18" s="30"/>
      <c r="F18" s="31"/>
      <c r="G18" s="33" t="s">
        <v>61</v>
      </c>
    </row>
    <row r="19" spans="1:7" ht="22.5" x14ac:dyDescent="0.2">
      <c r="A19" s="29" t="s">
        <v>56</v>
      </c>
      <c r="B19" s="2" t="s">
        <v>57</v>
      </c>
      <c r="C19" s="2" t="s">
        <v>122</v>
      </c>
      <c r="D19" s="2" t="s">
        <v>58</v>
      </c>
      <c r="E19" s="2" t="s">
        <v>59</v>
      </c>
      <c r="F19" s="2" t="s">
        <v>60</v>
      </c>
      <c r="G19" s="34"/>
    </row>
    <row r="20" spans="1:7" x14ac:dyDescent="0.2">
      <c r="A20" s="28"/>
      <c r="B20" s="3">
        <v>1</v>
      </c>
      <c r="C20" s="3">
        <v>2</v>
      </c>
      <c r="D20" s="3" t="s">
        <v>123</v>
      </c>
      <c r="E20" s="3">
        <v>4</v>
      </c>
      <c r="F20" s="3">
        <v>5</v>
      </c>
      <c r="G20" s="3" t="s">
        <v>124</v>
      </c>
    </row>
    <row r="21" spans="1:7" x14ac:dyDescent="0.2">
      <c r="A21" s="24" t="s">
        <v>8</v>
      </c>
      <c r="B21" s="5">
        <v>0</v>
      </c>
      <c r="C21" s="5">
        <v>0</v>
      </c>
      <c r="D21" s="5">
        <f>B21+C21</f>
        <v>0</v>
      </c>
      <c r="E21" s="5">
        <v>0</v>
      </c>
      <c r="F21" s="5">
        <v>0</v>
      </c>
      <c r="G21" s="5">
        <f>D21-E21</f>
        <v>0</v>
      </c>
    </row>
    <row r="22" spans="1:7" x14ac:dyDescent="0.2">
      <c r="A22" s="24" t="s">
        <v>9</v>
      </c>
      <c r="B22" s="5">
        <v>0</v>
      </c>
      <c r="C22" s="5">
        <v>0</v>
      </c>
      <c r="D22" s="5">
        <f t="shared" ref="D22:D24" si="3">B22+C22</f>
        <v>0</v>
      </c>
      <c r="E22" s="5">
        <v>0</v>
      </c>
      <c r="F22" s="5">
        <v>0</v>
      </c>
      <c r="G22" s="5">
        <f t="shared" ref="G22:G24" si="4">D22-E22</f>
        <v>0</v>
      </c>
    </row>
    <row r="23" spans="1:7" x14ac:dyDescent="0.2">
      <c r="A23" s="24" t="s">
        <v>10</v>
      </c>
      <c r="B23" s="5">
        <v>0</v>
      </c>
      <c r="C23" s="5">
        <v>0</v>
      </c>
      <c r="D23" s="5">
        <f t="shared" si="3"/>
        <v>0</v>
      </c>
      <c r="E23" s="5">
        <v>0</v>
      </c>
      <c r="F23" s="5">
        <v>0</v>
      </c>
      <c r="G23" s="5">
        <f t="shared" si="4"/>
        <v>0</v>
      </c>
    </row>
    <row r="24" spans="1:7" x14ac:dyDescent="0.2">
      <c r="A24" s="24" t="s">
        <v>126</v>
      </c>
      <c r="B24" s="5">
        <v>0</v>
      </c>
      <c r="C24" s="5">
        <v>0</v>
      </c>
      <c r="D24" s="5">
        <f t="shared" si="3"/>
        <v>0</v>
      </c>
      <c r="E24" s="5">
        <v>0</v>
      </c>
      <c r="F24" s="5">
        <v>0</v>
      </c>
      <c r="G24" s="5">
        <f t="shared" si="4"/>
        <v>0</v>
      </c>
    </row>
    <row r="25" spans="1:7" x14ac:dyDescent="0.2">
      <c r="A25" s="11" t="s">
        <v>55</v>
      </c>
      <c r="B25" s="17">
        <f t="shared" ref="B25:G25" si="5">SUM(B21:B24)</f>
        <v>0</v>
      </c>
      <c r="C25" s="17">
        <f t="shared" si="5"/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</row>
    <row r="28" spans="1:7" ht="45" customHeight="1" x14ac:dyDescent="0.2">
      <c r="A28" s="32" t="s">
        <v>140</v>
      </c>
      <c r="B28" s="30"/>
      <c r="C28" s="30"/>
      <c r="D28" s="30"/>
      <c r="E28" s="30"/>
      <c r="F28" s="30"/>
      <c r="G28" s="31"/>
    </row>
    <row r="29" spans="1:7" x14ac:dyDescent="0.2">
      <c r="A29" s="27"/>
      <c r="B29" s="32" t="s">
        <v>62</v>
      </c>
      <c r="C29" s="30"/>
      <c r="D29" s="30"/>
      <c r="E29" s="30"/>
      <c r="F29" s="31"/>
      <c r="G29" s="33" t="s">
        <v>61</v>
      </c>
    </row>
    <row r="30" spans="1:7" ht="22.5" x14ac:dyDescent="0.2">
      <c r="A30" s="29" t="s">
        <v>56</v>
      </c>
      <c r="B30" s="2" t="s">
        <v>57</v>
      </c>
      <c r="C30" s="2" t="s">
        <v>122</v>
      </c>
      <c r="D30" s="2" t="s">
        <v>58</v>
      </c>
      <c r="E30" s="2" t="s">
        <v>59</v>
      </c>
      <c r="F30" s="2" t="s">
        <v>60</v>
      </c>
      <c r="G30" s="34"/>
    </row>
    <row r="31" spans="1:7" x14ac:dyDescent="0.2">
      <c r="A31" s="28"/>
      <c r="B31" s="3">
        <v>1</v>
      </c>
      <c r="C31" s="3">
        <v>2</v>
      </c>
      <c r="D31" s="3" t="s">
        <v>123</v>
      </c>
      <c r="E31" s="3">
        <v>4</v>
      </c>
      <c r="F31" s="3">
        <v>5</v>
      </c>
      <c r="G31" s="3" t="s">
        <v>124</v>
      </c>
    </row>
    <row r="32" spans="1:7" x14ac:dyDescent="0.2">
      <c r="A32" s="25" t="s">
        <v>12</v>
      </c>
      <c r="B32" s="5">
        <v>6500000</v>
      </c>
      <c r="C32" s="5">
        <v>14787803.1</v>
      </c>
      <c r="D32" s="5">
        <f t="shared" ref="D32:D38" si="6">B32+C32</f>
        <v>21287803.100000001</v>
      </c>
      <c r="E32" s="5">
        <v>2972114.75</v>
      </c>
      <c r="F32" s="5">
        <v>2932117.29</v>
      </c>
      <c r="G32" s="5">
        <f t="shared" ref="G32:G38" si="7">D32-E32</f>
        <v>18315688.350000001</v>
      </c>
    </row>
    <row r="33" spans="1:7" x14ac:dyDescent="0.2">
      <c r="A33" s="25" t="s">
        <v>11</v>
      </c>
      <c r="B33" s="5">
        <v>0</v>
      </c>
      <c r="C33" s="5">
        <v>0</v>
      </c>
      <c r="D33" s="5">
        <f t="shared" si="6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25" t="s">
        <v>13</v>
      </c>
      <c r="B34" s="5">
        <v>0</v>
      </c>
      <c r="C34" s="5">
        <v>0</v>
      </c>
      <c r="D34" s="5">
        <f t="shared" si="6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25" t="s">
        <v>25</v>
      </c>
      <c r="B35" s="5">
        <v>0</v>
      </c>
      <c r="C35" s="5">
        <v>0</v>
      </c>
      <c r="D35" s="5">
        <f t="shared" si="6"/>
        <v>0</v>
      </c>
      <c r="E35" s="5">
        <v>0</v>
      </c>
      <c r="F35" s="5">
        <v>0</v>
      </c>
      <c r="G35" s="5">
        <f t="shared" si="7"/>
        <v>0</v>
      </c>
    </row>
    <row r="36" spans="1:7" ht="11.25" customHeight="1" x14ac:dyDescent="0.2">
      <c r="A36" s="25" t="s">
        <v>26</v>
      </c>
      <c r="B36" s="5">
        <v>0</v>
      </c>
      <c r="C36" s="5">
        <v>0</v>
      </c>
      <c r="D36" s="5">
        <f t="shared" si="6"/>
        <v>0</v>
      </c>
      <c r="E36" s="5">
        <v>0</v>
      </c>
      <c r="F36" s="5">
        <v>0</v>
      </c>
      <c r="G36" s="5">
        <f t="shared" si="7"/>
        <v>0</v>
      </c>
    </row>
    <row r="37" spans="1:7" x14ac:dyDescent="0.2">
      <c r="A37" s="25" t="s">
        <v>134</v>
      </c>
      <c r="B37" s="5">
        <v>0</v>
      </c>
      <c r="C37" s="5">
        <v>0</v>
      </c>
      <c r="D37" s="5">
        <f t="shared" si="6"/>
        <v>0</v>
      </c>
      <c r="E37" s="5">
        <v>0</v>
      </c>
      <c r="F37" s="5">
        <v>0</v>
      </c>
      <c r="G37" s="5">
        <f t="shared" si="7"/>
        <v>0</v>
      </c>
    </row>
    <row r="38" spans="1:7" x14ac:dyDescent="0.2">
      <c r="A38" s="25" t="s">
        <v>14</v>
      </c>
      <c r="B38" s="5">
        <v>0</v>
      </c>
      <c r="C38" s="5">
        <v>0</v>
      </c>
      <c r="D38" s="5">
        <f t="shared" si="6"/>
        <v>0</v>
      </c>
      <c r="E38" s="5">
        <v>0</v>
      </c>
      <c r="F38" s="5">
        <v>0</v>
      </c>
      <c r="G38" s="5">
        <f t="shared" si="7"/>
        <v>0</v>
      </c>
    </row>
    <row r="39" spans="1:7" x14ac:dyDescent="0.2">
      <c r="A39" s="11" t="s">
        <v>55</v>
      </c>
      <c r="B39" s="17">
        <f t="shared" ref="B39:G39" si="8">SUM(B32:B38)</f>
        <v>6500000</v>
      </c>
      <c r="C39" s="17">
        <f t="shared" si="8"/>
        <v>14787803.1</v>
      </c>
      <c r="D39" s="17">
        <f t="shared" si="8"/>
        <v>21287803.100000001</v>
      </c>
      <c r="E39" s="17">
        <f t="shared" si="8"/>
        <v>2972114.75</v>
      </c>
      <c r="F39" s="17">
        <f t="shared" si="8"/>
        <v>2932117.29</v>
      </c>
      <c r="G39" s="17">
        <f t="shared" si="8"/>
        <v>18315688.350000001</v>
      </c>
    </row>
    <row r="41" spans="1:7" x14ac:dyDescent="0.2">
      <c r="A41" s="1" t="s">
        <v>125</v>
      </c>
    </row>
  </sheetData>
  <sheetProtection formatCells="0" formatColumns="0" formatRows="0" insertRows="0" deleteRows="0" autoFilter="0"/>
  <mergeCells count="9">
    <mergeCell ref="B2:F2"/>
    <mergeCell ref="G2:G3"/>
    <mergeCell ref="A1:G1"/>
    <mergeCell ref="A17:G17"/>
    <mergeCell ref="B29:F29"/>
    <mergeCell ref="G29:G30"/>
    <mergeCell ref="B18:F18"/>
    <mergeCell ref="G18:G19"/>
    <mergeCell ref="A28:G28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9"/>
  <sheetViews>
    <sheetView showGridLines="0" tabSelected="1" workbookViewId="0">
      <selection activeCell="A48" sqref="A48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32" t="s">
        <v>141</v>
      </c>
      <c r="B1" s="30"/>
      <c r="C1" s="30"/>
      <c r="D1" s="30"/>
      <c r="E1" s="30"/>
      <c r="F1" s="30"/>
      <c r="G1" s="31"/>
    </row>
    <row r="2" spans="1:7" x14ac:dyDescent="0.2">
      <c r="A2" s="27"/>
      <c r="B2" s="32" t="s">
        <v>62</v>
      </c>
      <c r="C2" s="30"/>
      <c r="D2" s="30"/>
      <c r="E2" s="30"/>
      <c r="F2" s="31"/>
      <c r="G2" s="33" t="s">
        <v>61</v>
      </c>
    </row>
    <row r="3" spans="1:7" ht="24.95" customHeight="1" x14ac:dyDescent="0.2">
      <c r="A3" s="29" t="s">
        <v>56</v>
      </c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4"/>
    </row>
    <row r="4" spans="1:7" x14ac:dyDescent="0.2">
      <c r="A4" s="28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8" t="s">
        <v>15</v>
      </c>
      <c r="B5" s="14">
        <f t="shared" ref="B5:G5" si="0">SUM(B6:B13)</f>
        <v>0</v>
      </c>
      <c r="C5" s="14">
        <f t="shared" si="0"/>
        <v>0</v>
      </c>
      <c r="D5" s="14">
        <f t="shared" si="0"/>
        <v>0</v>
      </c>
      <c r="E5" s="14">
        <f t="shared" si="0"/>
        <v>0</v>
      </c>
      <c r="F5" s="14">
        <f t="shared" si="0"/>
        <v>0</v>
      </c>
      <c r="G5" s="14">
        <f t="shared" si="0"/>
        <v>0</v>
      </c>
    </row>
    <row r="6" spans="1:7" x14ac:dyDescent="0.2">
      <c r="A6" s="26" t="s">
        <v>40</v>
      </c>
      <c r="B6" s="5">
        <v>0</v>
      </c>
      <c r="C6" s="5">
        <v>0</v>
      </c>
      <c r="D6" s="5">
        <f>B6+C6</f>
        <v>0</v>
      </c>
      <c r="E6" s="5">
        <v>0</v>
      </c>
      <c r="F6" s="5">
        <v>0</v>
      </c>
      <c r="G6" s="5">
        <f>D6-E6</f>
        <v>0</v>
      </c>
    </row>
    <row r="7" spans="1:7" x14ac:dyDescent="0.2">
      <c r="A7" s="26" t="s">
        <v>16</v>
      </c>
      <c r="B7" s="5">
        <v>0</v>
      </c>
      <c r="C7" s="5">
        <v>0</v>
      </c>
      <c r="D7" s="5">
        <f t="shared" ref="D7:D13" si="1">B7+C7</f>
        <v>0</v>
      </c>
      <c r="E7" s="5">
        <v>0</v>
      </c>
      <c r="F7" s="5">
        <v>0</v>
      </c>
      <c r="G7" s="5">
        <f t="shared" ref="G7:G13" si="2">D7-E7</f>
        <v>0</v>
      </c>
    </row>
    <row r="8" spans="1:7" x14ac:dyDescent="0.2">
      <c r="A8" s="26" t="s">
        <v>128</v>
      </c>
      <c r="B8" s="5">
        <v>0</v>
      </c>
      <c r="C8" s="5">
        <v>0</v>
      </c>
      <c r="D8" s="5">
        <f t="shared" si="1"/>
        <v>0</v>
      </c>
      <c r="E8" s="5">
        <v>0</v>
      </c>
      <c r="F8" s="5">
        <v>0</v>
      </c>
      <c r="G8" s="5">
        <f t="shared" si="2"/>
        <v>0</v>
      </c>
    </row>
    <row r="9" spans="1:7" x14ac:dyDescent="0.2">
      <c r="A9" s="26" t="s">
        <v>3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26" t="s">
        <v>22</v>
      </c>
      <c r="B10" s="5">
        <v>0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</row>
    <row r="11" spans="1:7" x14ac:dyDescent="0.2">
      <c r="A11" s="26" t="s">
        <v>17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26" t="s">
        <v>41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26" t="s">
        <v>18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</row>
    <row r="14" spans="1:7" x14ac:dyDescent="0.2">
      <c r="A14" s="8" t="s">
        <v>19</v>
      </c>
      <c r="B14" s="14">
        <f t="shared" ref="B14:G14" si="3">SUM(B15:B21)</f>
        <v>6500000</v>
      </c>
      <c r="C14" s="14">
        <f t="shared" si="3"/>
        <v>14787803.1</v>
      </c>
      <c r="D14" s="14">
        <f t="shared" si="3"/>
        <v>21287803.100000001</v>
      </c>
      <c r="E14" s="14">
        <f t="shared" si="3"/>
        <v>2972114.75</v>
      </c>
      <c r="F14" s="14">
        <f t="shared" si="3"/>
        <v>2932117.29</v>
      </c>
      <c r="G14" s="14">
        <f t="shared" si="3"/>
        <v>18315688.350000001</v>
      </c>
    </row>
    <row r="15" spans="1:7" x14ac:dyDescent="0.2">
      <c r="A15" s="26" t="s">
        <v>42</v>
      </c>
      <c r="B15" s="5">
        <v>0</v>
      </c>
      <c r="C15" s="5">
        <v>0</v>
      </c>
      <c r="D15" s="5">
        <f>B15+C15</f>
        <v>0</v>
      </c>
      <c r="E15" s="5">
        <v>0</v>
      </c>
      <c r="F15" s="5">
        <v>0</v>
      </c>
      <c r="G15" s="5">
        <f t="shared" ref="G15:G21" si="4">D15-E15</f>
        <v>0</v>
      </c>
    </row>
    <row r="16" spans="1:7" x14ac:dyDescent="0.2">
      <c r="A16" s="26" t="s">
        <v>27</v>
      </c>
      <c r="B16" s="5">
        <v>6500000</v>
      </c>
      <c r="C16" s="5">
        <v>14787803.1</v>
      </c>
      <c r="D16" s="5">
        <f t="shared" ref="D16:D21" si="5">B16+C16</f>
        <v>21287803.100000001</v>
      </c>
      <c r="E16" s="5">
        <v>2972114.75</v>
      </c>
      <c r="F16" s="5">
        <v>2932117.29</v>
      </c>
      <c r="G16" s="5">
        <f t="shared" si="4"/>
        <v>18315688.350000001</v>
      </c>
    </row>
    <row r="17" spans="1:7" x14ac:dyDescent="0.2">
      <c r="A17" s="26" t="s">
        <v>20</v>
      </c>
      <c r="B17" s="5">
        <v>0</v>
      </c>
      <c r="C17" s="5">
        <v>0</v>
      </c>
      <c r="D17" s="5">
        <f t="shared" si="5"/>
        <v>0</v>
      </c>
      <c r="E17" s="5">
        <v>0</v>
      </c>
      <c r="F17" s="5">
        <v>0</v>
      </c>
      <c r="G17" s="5">
        <f t="shared" si="4"/>
        <v>0</v>
      </c>
    </row>
    <row r="18" spans="1:7" x14ac:dyDescent="0.2">
      <c r="A18" s="26" t="s">
        <v>43</v>
      </c>
      <c r="B18" s="5">
        <v>0</v>
      </c>
      <c r="C18" s="5">
        <v>0</v>
      </c>
      <c r="D18" s="5">
        <f t="shared" si="5"/>
        <v>0</v>
      </c>
      <c r="E18" s="5">
        <v>0</v>
      </c>
      <c r="F18" s="5">
        <v>0</v>
      </c>
      <c r="G18" s="5">
        <f t="shared" si="4"/>
        <v>0</v>
      </c>
    </row>
    <row r="19" spans="1:7" x14ac:dyDescent="0.2">
      <c r="A19" s="26" t="s">
        <v>44</v>
      </c>
      <c r="B19" s="5">
        <v>0</v>
      </c>
      <c r="C19" s="5">
        <v>0</v>
      </c>
      <c r="D19" s="5">
        <f t="shared" si="5"/>
        <v>0</v>
      </c>
      <c r="E19" s="5">
        <v>0</v>
      </c>
      <c r="F19" s="5">
        <v>0</v>
      </c>
      <c r="G19" s="5">
        <f t="shared" si="4"/>
        <v>0</v>
      </c>
    </row>
    <row r="20" spans="1:7" x14ac:dyDescent="0.2">
      <c r="A20" s="26" t="s">
        <v>45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 x14ac:dyDescent="0.2">
      <c r="A21" s="26" t="s">
        <v>4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8" t="s">
        <v>46</v>
      </c>
      <c r="B22" s="14">
        <f t="shared" ref="B22:G22" si="6">SUM(B23:B31)</f>
        <v>0</v>
      </c>
      <c r="C22" s="14">
        <f t="shared" si="6"/>
        <v>0</v>
      </c>
      <c r="D22" s="14">
        <f t="shared" si="6"/>
        <v>0</v>
      </c>
      <c r="E22" s="14">
        <f t="shared" si="6"/>
        <v>0</v>
      </c>
      <c r="F22" s="14">
        <f t="shared" si="6"/>
        <v>0</v>
      </c>
      <c r="G22" s="14">
        <f t="shared" si="6"/>
        <v>0</v>
      </c>
    </row>
    <row r="23" spans="1:7" x14ac:dyDescent="0.2">
      <c r="A23" s="26" t="s">
        <v>28</v>
      </c>
      <c r="B23" s="5">
        <v>0</v>
      </c>
      <c r="C23" s="5">
        <v>0</v>
      </c>
      <c r="D23" s="5">
        <f>B23+C23</f>
        <v>0</v>
      </c>
      <c r="E23" s="5">
        <v>0</v>
      </c>
      <c r="F23" s="5">
        <v>0</v>
      </c>
      <c r="G23" s="5">
        <f t="shared" ref="G23:G31" si="7">D23-E23</f>
        <v>0</v>
      </c>
    </row>
    <row r="24" spans="1:7" x14ac:dyDescent="0.2">
      <c r="A24" s="26" t="s">
        <v>23</v>
      </c>
      <c r="B24" s="5">
        <v>0</v>
      </c>
      <c r="C24" s="5">
        <v>0</v>
      </c>
      <c r="D24" s="5">
        <f t="shared" ref="D24:D31" si="8">B24+C24</f>
        <v>0</v>
      </c>
      <c r="E24" s="5">
        <v>0</v>
      </c>
      <c r="F24" s="5">
        <v>0</v>
      </c>
      <c r="G24" s="5">
        <f t="shared" si="7"/>
        <v>0</v>
      </c>
    </row>
    <row r="25" spans="1:7" x14ac:dyDescent="0.2">
      <c r="A25" s="26" t="s">
        <v>29</v>
      </c>
      <c r="B25" s="5">
        <v>0</v>
      </c>
      <c r="C25" s="5">
        <v>0</v>
      </c>
      <c r="D25" s="5">
        <f t="shared" si="8"/>
        <v>0</v>
      </c>
      <c r="E25" s="5">
        <v>0</v>
      </c>
      <c r="F25" s="5">
        <v>0</v>
      </c>
      <c r="G25" s="5">
        <f t="shared" si="7"/>
        <v>0</v>
      </c>
    </row>
    <row r="26" spans="1:7" x14ac:dyDescent="0.2">
      <c r="A26" s="26" t="s">
        <v>47</v>
      </c>
      <c r="B26" s="5">
        <v>0</v>
      </c>
      <c r="C26" s="5">
        <v>0</v>
      </c>
      <c r="D26" s="5">
        <f t="shared" si="8"/>
        <v>0</v>
      </c>
      <c r="E26" s="5">
        <v>0</v>
      </c>
      <c r="F26" s="5">
        <v>0</v>
      </c>
      <c r="G26" s="5">
        <f t="shared" si="7"/>
        <v>0</v>
      </c>
    </row>
    <row r="27" spans="1:7" x14ac:dyDescent="0.2">
      <c r="A27" s="26" t="s">
        <v>21</v>
      </c>
      <c r="B27" s="5">
        <v>0</v>
      </c>
      <c r="C27" s="5">
        <v>0</v>
      </c>
      <c r="D27" s="5">
        <f t="shared" si="8"/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26" t="s">
        <v>5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26" t="s">
        <v>6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26" t="s">
        <v>48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26" t="s">
        <v>30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8" t="s">
        <v>31</v>
      </c>
      <c r="B32" s="14">
        <f t="shared" ref="B32:G32" si="9">SUM(B33:B36)</f>
        <v>0</v>
      </c>
      <c r="C32" s="14">
        <f t="shared" si="9"/>
        <v>0</v>
      </c>
      <c r="D32" s="14">
        <f t="shared" si="9"/>
        <v>0</v>
      </c>
      <c r="E32" s="14">
        <f t="shared" si="9"/>
        <v>0</v>
      </c>
      <c r="F32" s="14">
        <f t="shared" si="9"/>
        <v>0</v>
      </c>
      <c r="G32" s="14">
        <f t="shared" si="9"/>
        <v>0</v>
      </c>
    </row>
    <row r="33" spans="1:7" x14ac:dyDescent="0.2">
      <c r="A33" s="26" t="s">
        <v>49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 t="shared" ref="G33:G36" si="10">D33-E33</f>
        <v>0</v>
      </c>
    </row>
    <row r="34" spans="1:7" ht="11.25" customHeight="1" x14ac:dyDescent="0.2">
      <c r="A34" s="26" t="s">
        <v>24</v>
      </c>
      <c r="B34" s="5">
        <v>0</v>
      </c>
      <c r="C34" s="5">
        <v>0</v>
      </c>
      <c r="D34" s="5">
        <f t="shared" ref="D34:D36" si="11">B34+C34</f>
        <v>0</v>
      </c>
      <c r="E34" s="5">
        <v>0</v>
      </c>
      <c r="F34" s="5">
        <v>0</v>
      </c>
      <c r="G34" s="5">
        <f t="shared" si="10"/>
        <v>0</v>
      </c>
    </row>
    <row r="35" spans="1:7" x14ac:dyDescent="0.2">
      <c r="A35" s="26" t="s">
        <v>32</v>
      </c>
      <c r="B35" s="5">
        <v>0</v>
      </c>
      <c r="C35" s="5">
        <v>0</v>
      </c>
      <c r="D35" s="5">
        <f t="shared" si="11"/>
        <v>0</v>
      </c>
      <c r="E35" s="5">
        <v>0</v>
      </c>
      <c r="F35" s="5">
        <v>0</v>
      </c>
      <c r="G35" s="5">
        <f t="shared" si="10"/>
        <v>0</v>
      </c>
    </row>
    <row r="36" spans="1:7" x14ac:dyDescent="0.2">
      <c r="A36" s="26" t="s">
        <v>7</v>
      </c>
      <c r="B36" s="5">
        <v>0</v>
      </c>
      <c r="C36" s="5">
        <v>0</v>
      </c>
      <c r="D36" s="5">
        <f t="shared" si="11"/>
        <v>0</v>
      </c>
      <c r="E36" s="5">
        <v>0</v>
      </c>
      <c r="F36" s="5">
        <v>0</v>
      </c>
      <c r="G36" s="5">
        <f t="shared" si="10"/>
        <v>0</v>
      </c>
    </row>
    <row r="37" spans="1:7" x14ac:dyDescent="0.2">
      <c r="A37" s="11" t="s">
        <v>55</v>
      </c>
      <c r="B37" s="17">
        <f t="shared" ref="B37:G37" si="12">SUM(B32+B22+B14+B5)</f>
        <v>6500000</v>
      </c>
      <c r="C37" s="17">
        <f t="shared" si="12"/>
        <v>14787803.1</v>
      </c>
      <c r="D37" s="17">
        <f t="shared" si="12"/>
        <v>21287803.100000001</v>
      </c>
      <c r="E37" s="17">
        <f t="shared" si="12"/>
        <v>2972114.75</v>
      </c>
      <c r="F37" s="17">
        <f t="shared" si="12"/>
        <v>2932117.29</v>
      </c>
      <c r="G37" s="17">
        <f t="shared" si="12"/>
        <v>18315688.350000001</v>
      </c>
    </row>
    <row r="39" spans="1:7" x14ac:dyDescent="0.2">
      <c r="A39" s="1" t="s">
        <v>125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Lorena Salgado</cp:lastModifiedBy>
  <cp:lastPrinted>2023-10-30T20:47:46Z</cp:lastPrinted>
  <dcterms:created xsi:type="dcterms:W3CDTF">2014-02-10T03:37:14Z</dcterms:created>
  <dcterms:modified xsi:type="dcterms:W3CDTF">2023-10-30T21:04:58Z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