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48D402EA-A140-48A4-A05B-8B07EE553865}" xr6:coauthVersionLast="46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<sst xmlns="http://schemas.openxmlformats.org/spreadsheetml/2006/main" count="950" uniqueCount="666">
  <si>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</si>
  <si>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</si>
  <si>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</si>
  <si>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</si>
  <si>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</si>
  <si>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</si>
  <si>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</si>
  <si>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</si>
  <si>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</si>
  <si>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</si>
  <si>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</si>
  <si>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</si>
  <si>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</si>
  <si>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</si>
  <si>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</si>
  <si>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</si>
  <si>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</si>
  <si>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</si>
  <si>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</si>
  <si>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</si>
  <si>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</si>
  <si>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</si>
  <si>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</si>
  <si>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</si>
  <si>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</si>
  <si>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</si>
  <si>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</si>
  <si>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</si>
  <si>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</si>
  <si>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</si>
  <si>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</si>
  <si>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</si>
  <si>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</si>
  <si>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</si>
  <si>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</si>
  <si>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</si>
  <si>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</si>
  <si>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</si>
  <si>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</si>
  <si>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</si>
  <si>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</si>
  <si>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</si>
  <si>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</si>
  <si>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</si>
  <si>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</si>
  <si>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</si>
  <si>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</si>
  <si>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</si>
  <si>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</si>
  <si>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</si>
  <si>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</si>
  <si>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</si>
  <si>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</si>
  <si>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</si>
  <si>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</si>
  <si>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</si>
  <si>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</si>
  <si>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</si>
  <si>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</si>
  <si>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</si>
  <si>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</si>
  <si>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</si>
  <si>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</si>
  <si>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</si>
  <si>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</si>
  <si>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</si>
  <si>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</si>
  <si>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</si>
  <si>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</si>
  <si>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</si>
  <si>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</si>
  <si>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</si>
  <si>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</si>
  <si>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</si>
  <si>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</si>
  <si>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</si>
  <si>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</si>
  <si>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</si>
  <si>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</si>
  <si>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</si>
  <si>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</si>
  <si>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</si>
  <si>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</si>
  <si>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</si>
  <si>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</si>
  <si>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</si>
  <si>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</si>
  <si>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</si>
  <si>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</si>
  <si>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</si>
  <si>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</si>
  <si>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</si>
  <si>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</si>
  <si>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</si>
  <si>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</si>
  <si>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</si>
  <si>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</si>
  <si>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</si>
  <si>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</si>
  <si>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</si>
  <si>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</si>
  <si>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</si>
  <si>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</si>
  <si>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</si>
  <si>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</si>
  <si>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</si>
  <si>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</si>
  <si>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</si>
  <si>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</si>
  <si>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</si>
  <si>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</si>
  <si>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</si>
  <si>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</si>
  <si>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</si>
  <si>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</si>
  <si>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</si>
  <si>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</si>
  <si>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</si>
  <si>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</si>
  <si>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</si>
  <si>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</si>
  <si>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</si>
  <si>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</si>
  <si>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</si>
  <si>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</si>
  <si>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</si>
  <si>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</si>
  <si>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</si>
  <si>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</si>
  <si>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</si>
  <si>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</si>
  <si>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</si>
  <si>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</si>
  <si>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</si>
  <si>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</si>
  <si>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</si>
  <si>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</si>
  <si>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</si>
  <si>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</si>
  <si>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</si>
  <si>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</si>
  <si>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</si>
  <si>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</si>
  <si>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</si>
  <si>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</si>
  <si>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</si>
  <si>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</si>
  <si>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</si>
  <si>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</si>
  <si>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</si>
  <si>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</si>
  <si>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</si>
  <si>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</si>
  <si>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</si>
  <si>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</si>
  <si>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</si>
  <si>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</si>
  <si>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</si>
  <si>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</si>
  <si>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</si>
  <si>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</si>
  <si>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</si>
  <si>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</si>
  <si>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</si>
  <si>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</si>
  <si>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</si>
  <si>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</si>
  <si>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</si>
  <si>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</si>
  <si>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</si>
  <si>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</si>
  <si>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</si>
  <si>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</si>
  <si>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</si>
  <si>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</si>
  <si>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</si>
  <si>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</si>
  <si>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</si>
  <si>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</si>
  <si>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</si>
  <si>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</si>
  <si>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</si>
  <si>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</si>
  <si>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</si>
  <si>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</si>
  <si>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</si>
  <si>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</si>
  <si>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</si>
  <si>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</si>
  <si>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</si>
  <si>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</si>
  <si>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</si>
  <si>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</si>
  <si>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</si>
  <si>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</si>
  <si>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</si>
  <si>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</si>
  <si>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</si>
  <si>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</si>
  <si>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</si>
  <si>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</si>
  <si>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</si>
  <si>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</si>
  <si>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</si>
  <si>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</si>
  <si>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</si>
  <si>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</si>
  <si>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</si>
  <si>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</si>
  <si>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</si>
  <si>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</si>
  <si>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</si>
  <si>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</si>
  <si>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</si>
  <si>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</si>
  <si>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</si>
  <si>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</si>
  <si>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</si>
  <si>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</si>
  <si>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</si>
  <si>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</si>
  <si>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</si>
  <si>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</si>
  <si>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</si>
  <si>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</si>
  <si>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</si>
  <si>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</si>
  <si>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</si>
  <si>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</si>
  <si>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</si>
  <si>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</si>
  <si>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</si>
  <si>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</si>
  <si>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</si>
  <si>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</si>
  <si>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</si>
  <si>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</si>
  <si>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</si>
  <si>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</si>
  <si>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</si>
  <si>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</si>
  <si>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</si>
  <si>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</si>
  <si>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</si>
  <si>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</si>
  <si>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</si>
  <si>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</si>
  <si>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</si>
  <si>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</si>
  <si>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</si>
  <si>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</si>
  <si>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</si>
  <si>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</si>
  <si>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</si>
  <si>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</si>
  <si>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</si>
  <si>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</si>
  <si>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</si>
  <si>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</si>
  <si>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</si>
  <si>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</si>
  <si>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</si>
  <si>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</si>
  <si>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</si>
  <si>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</si>
  <si>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</si>
  <si>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</si>
  <si>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</si>
  <si>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</si>
  <si>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</si>
  <si>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</si>
  <si>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</si>
  <si>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</si>
  <si>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</si>
  <si>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</si>
  <si>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</si>
  <si>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</si>
  <si>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</si>
  <si>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</si>
  <si>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</si>
  <si>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</si>
  <si>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</si>
  <si>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</si>
  <si>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</si>
  <si>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</si>
  <si>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</si>
  <si>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</si>
  <si>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</si>
  <si>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</si>
  <si>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</si>
  <si>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</si>
  <si>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</si>
  <si>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</si>
  <si>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</si>
  <si>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</si>
  <si>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</si>
  <si>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</si>
  <si>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</si>
  <si>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</si>
  <si>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</si>
  <si>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</si>
  <si>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</si>
  <si>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</si>
  <si>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</si>
  <si>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</si>
  <si>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</si>
  <si>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</si>
  <si>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</si>
  <si>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</si>
  <si>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</si>
  <si>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</si>
  <si>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</si>
  <si>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</si>
  <si>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</si>
  <si>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</si>
  <si>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</si>
  <si>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</si>
  <si>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</si>
  <si>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</si>
  <si>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</si>
  <si>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</si>
  <si>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</si>
  <si>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</si>
  <si>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</si>
  <si>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</si>
  <si>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</si>
  <si>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</si>
  <si>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</si>
  <si>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</si>
  <si>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</si>
  <si>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</si>
  <si>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</si>
  <si>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</si>
  <si>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</si>
  <si>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</si>
  <si>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</si>
  <si>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</si>
  <si>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</si>
  <si>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</si>
  <si>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</si>
  <si>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</si>
  <si>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</si>
  <si>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</si>
  <si>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</si>
  <si>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</si>
  <si>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</si>
  <si>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</si>
  <si>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</si>
  <si>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</si>
  <si>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</si>
  <si>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</si>
  <si>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</si>
  <si>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</si>
  <si>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</si>
  <si>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</si>
  <si>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</si>
  <si>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</si>
  <si>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</si>
  <si>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</si>
  <si>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</si>
  <si>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</si>
  <si>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</si>
  <si>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</si>
  <si>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</si>
  <si>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</si>
  <si>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</si>
  <si>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</si>
  <si>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</si>
  <si>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</si>
  <si>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</si>
  <si>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</si>
  <si>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</si>
  <si>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</si>
  <si>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</si>
  <si>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</si>
  <si>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</si>
  <si>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</si>
  <si>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</si>
  <si>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</si>
  <si>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</si>
  <si>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</si>
  <si>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</si>
  <si>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</si>
  <si>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</si>
  <si>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</si>
  <si>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</si>
  <si>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</si>
  <si>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</si>
  <si>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</si>
  <si>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</si>
  <si>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</si>
  <si>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</si>
  <si>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</si>
  <si>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</si>
  <si>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</si>
  <si>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</si>
  <si>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</si>
  <si>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</si>
  <si>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</si>
  <si>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</si>
  <si>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</si>
  <si>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</si>
  <si>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</si>
  <si>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</si>
  <si>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</si>
  <si>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</si>
  <si>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</si>
  <si>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</si>
  <si>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</si>
  <si>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</si>
  <si>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</si>
  <si>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</si>
  <si>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</si>
  <si>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</si>
  <si>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</si>
  <si>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</si>
  <si>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</si>
  <si>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</si>
  <si>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</si>
  <si>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</si>
  <si>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</si>
  <si>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</si>
  <si>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</si>
  <si>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</si>
  <si>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</si>
  <si>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</si>
  <si>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</si>
  <si>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</si>
  <si>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</si>
  <si>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</si>
  <si>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</si>
  <si>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</si>
  <si>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</si>
  <si>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</si>
  <si>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</si>
  <si>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</si>
  <si>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</si>
  <si>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</si>
  <si>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</si>
  <si>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</si>
  <si>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</si>
  <si>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</si>
  <si>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</si>
  <si>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</si>
  <si>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</si>
  <si>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</si>
  <si>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</si>
  <si>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</si>
  <si>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</si>
  <si>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</si>
  <si>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</si>
  <si>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</si>
  <si>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</si>
  <si>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</si>
  <si>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</si>
  <si>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</si>
  <si>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</si>
  <si>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</si>
  <si>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</si>
  <si>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</si>
  <si>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</si>
  <si>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</si>
  <si>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</si>
  <si>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</si>
  <si>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</si>
  <si>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</si>
  <si>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</si>
  <si>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</si>
  <si>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</si>
  <si>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</si>
  <si>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</si>
  <si>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</si>
  <si>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</si>
  <si>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</si>
  <si>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</si>
  <si>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</si>
  <si>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</si>
  <si>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</si>
  <si>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</si>
  <si>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</si>
  <si>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</si>
  <si>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</si>
  <si>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</si>
  <si>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</si>
  <si>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</si>
  <si>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</si>
  <si>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</si>
  <si>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</si>
  <si>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</si>
  <si>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</si>
  <si>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</si>
  <si>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</si>
  <si>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</si>
  <si>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</si>
  <si>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</si>
  <si>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</si>
  <si>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</si>
  <si>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</si>
  <si>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</si>
  <si>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</si>
  <si>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</si>
  <si>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</si>
  <si>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</si>
  <si>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</si>
  <si>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</si>
  <si>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</si>
  <si>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</si>
  <si>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</si>
  <si>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</si>
  <si>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</si>
  <si>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</si>
  <si>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</si>
  <si>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</si>
  <si>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</si>
  <si>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</si>
  <si>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</si>
  <si>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</si>
  <si>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</si>
  <si>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</si>
  <si>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</si>
  <si>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</si>
  <si>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</si>
  <si>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</si>
  <si>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</si>
  <si>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</si>
  <si>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</si>
  <si>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</si>
  <si>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</si>
  <si>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</si>
  <si>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</si>
  <si>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</si>
  <si>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</si>
  <si>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</si>
  <si>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</si>
  <si>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</si>
  <si>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</si>
  <si>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</si>
  <si>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</si>
  <si>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</si>
  <si>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</si>
  <si>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</si>
  <si>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</si>
  <si>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</si>
  <si>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</si>
  <si>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</si>
  <si>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</si>
  <si>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</si>
  <si>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</si>
  <si>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</si>
  <si>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</si>
  <si>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</si>
  <si>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</si>
  <si>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</si>
  <si>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</si>
  <si>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</si>
  <si>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</si>
  <si>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</si>
  <si>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</si>
  <si>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</si>
  <si>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</si>
  <si>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</si>
  <si>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</si>
  <si>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</si>
  <si>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</si>
  <si>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</si>
  <si>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</si>
  <si>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</si>
  <si>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</si>
  <si>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</si>
  <si>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</si>
  <si>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</si>
  <si>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</si>
  <si>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</si>
  <si>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</si>
  <si>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</si>
  <si>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</si>
  <si>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</si>
  <si>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</si>
  <si>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</si>
  <si>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</si>
  <si>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</si>
  <si>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</si>
  <si>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</si>
  <si>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</si>
  <si>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</si>
  <si>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</si>
  <si>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</si>
  <si>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</si>
  <si>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</si>
  <si>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</si>
  <si>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</si>
  <si>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</si>
  <si>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</si>
  <si>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</si>
  <si>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</si>
  <si>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</si>
  <si>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</si>
  <si>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</si>
  <si>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</si>
  <si>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</si>
  <si>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</si>
  <si>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</si>
  <si>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</si>
  <si>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</si>
  <si>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</si>
  <si>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</si>
  <si>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</si>
  <si>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</si>
  <si>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</si>
  <si>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</si>
  <si>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</si>
  <si>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</si>
  <si>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</si>
  <si>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</si>
  <si>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</si>
  <si>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</si>
  <si>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</si>
  <si>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</si>
  <si>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</si>
  <si>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</si>
  <si>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</si>
  <si>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</si>
  <si>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</si>
  <si>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</si>
  <si>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</si>
  <si>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</si>
  <si>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</si>
  <si>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</si>
  <si>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</si>
  <si>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</si>
  <si>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</si>
  <si>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</si>
  <si>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</si>
  <si>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</si>
  <si>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</si>
  <si>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</si>
  <si>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</si>
  <si>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</si>
  <si>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</si>
  <si>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</si>
  <si>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</si>
  <si>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</si>
  <si>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</si>
  <si>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</si>
  <si>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</si>
  <si>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</si>
  <si>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</si>
  <si>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</si>
  <si>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</si>
  <si>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</si>
  <si>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</si>
  <si>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</si>
  <si>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</si>
  <si>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</si>
  <si>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</si>
  <si>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</si>
  <si>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</si>
  <si>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</si>
  <si>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</si>
  <si>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</si>
  <si>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</si>
  <si>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</si>
  <si>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San Miguel de Allende, Gto.</t>
  </si>
  <si>
    <t>Correspondiente del 1 de Enero al 30 de Junio de 2023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</si>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</sst>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2" fillId="0" borderId="0" xfId="9" applyFont="1"/>
    <xf numFmtId="0" fontId="4" fillId="0" borderId="0" xfId="3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23" fillId="0" borderId="0" xfId="10" applyFont="1"/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4" fillId="0" borderId="0" xfId="3" applyAlignment="1" applyProtection="1">
      <alignment horizontal="center" vertical="top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19050</xdr:colOff>
      <xdr:row>3</xdr:row>
      <xdr:rowOff>223377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F41EA-18A1-4404-A70D-7718DEE87D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66675"/>
          <a:ext cx="1000125" cy="871077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48</xdr:row>
      <xdr:rowOff>0</xdr:rowOff>
    </xdr:from>
    <xdr:to>
      <xdr:col>0</xdr:col>
      <xdr:colOff>5667375</xdr:colOff>
      <xdr:row>57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AA0A67B-4B7D-4885-9EDA-110741184863}"/>
            </a:ext>
          </a:extLst>
        </xdr:cNvPr>
        <xdr:cNvSpPr txBox="1"/>
      </xdr:nvSpPr>
      <xdr:spPr>
        <a:xfrm>
          <a:off x="981075" y="73342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47</xdr:row>
      <xdr:rowOff>85725</xdr:rowOff>
    </xdr:from>
    <xdr:to>
      <xdr:col>1</xdr:col>
      <xdr:colOff>1581150</xdr:colOff>
      <xdr:row>54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C1B148A-B3D7-4601-B572-3E5801B285AD}"/>
            </a:ext>
          </a:extLst>
        </xdr:cNvPr>
        <xdr:cNvSpPr txBox="1"/>
      </xdr:nvSpPr>
      <xdr:spPr>
        <a:xfrm>
          <a:off x="0" y="7258050"/>
          <a:ext cx="25622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4772025</xdr:colOff>
      <xdr:row>47</xdr:row>
      <xdr:rowOff>85725</xdr:rowOff>
    </xdr:from>
    <xdr:to>
      <xdr:col>4</xdr:col>
      <xdr:colOff>762000</xdr:colOff>
      <xdr:row>55</xdr:row>
      <xdr:rowOff>123826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26EF246-0383-4EAB-BDA0-053F2BC33741}"/>
            </a:ext>
          </a:extLst>
        </xdr:cNvPr>
        <xdr:cNvSpPr txBox="1"/>
      </xdr:nvSpPr>
      <xdr:spPr>
        <a:xfrm>
          <a:off x="5753100" y="7258050"/>
          <a:ext cx="23050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2133601</xdr:colOff>
      <xdr:row>47</xdr:row>
      <xdr:rowOff>66675</xdr:rowOff>
    </xdr:from>
    <xdr:to>
      <xdr:col>1</xdr:col>
      <xdr:colOff>4419601</xdr:colOff>
      <xdr:row>56</xdr:row>
      <xdr:rowOff>66674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C75ED49-03BD-47F2-9CBB-FEEDB797DFA1}"/>
            </a:ext>
          </a:extLst>
        </xdr:cNvPr>
        <xdr:cNvSpPr txBox="1"/>
      </xdr:nvSpPr>
      <xdr:spPr>
        <a:xfrm>
          <a:off x="3114676" y="7239000"/>
          <a:ext cx="228600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154</xdr:row>
      <xdr:rowOff>0</xdr:rowOff>
    </xdr:from>
    <xdr:to>
      <xdr:col>0</xdr:col>
      <xdr:colOff>5667375</xdr:colOff>
      <xdr:row>163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933CB5F-123F-40BB-BC44-3D74CACFB4D3}"/>
            </a:ext>
          </a:extLst>
        </xdr:cNvPr>
        <xdr:cNvSpPr txBox="1"/>
      </xdr:nvSpPr>
      <xdr:spPr>
        <a:xfrm>
          <a:off x="666750" y="224694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342900</xdr:colOff>
      <xdr:row>153</xdr:row>
      <xdr:rowOff>85725</xdr:rowOff>
    </xdr:from>
    <xdr:to>
      <xdr:col>1</xdr:col>
      <xdr:colOff>2860735</xdr:colOff>
      <xdr:row>159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FD6217-7B20-4757-A1E0-927CDCB6944C}"/>
            </a:ext>
          </a:extLst>
        </xdr:cNvPr>
        <xdr:cNvSpPr txBox="1"/>
      </xdr:nvSpPr>
      <xdr:spPr>
        <a:xfrm>
          <a:off x="1009650" y="22393275"/>
          <a:ext cx="2517835" cy="91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5</xdr:col>
      <xdr:colOff>447856</xdr:colOff>
      <xdr:row>153</xdr:row>
      <xdr:rowOff>85725</xdr:rowOff>
    </xdr:from>
    <xdr:to>
      <xdr:col>7</xdr:col>
      <xdr:colOff>95251</xdr:colOff>
      <xdr:row>161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6927D7-A58D-4049-8E2F-1954B64A2C7A}"/>
            </a:ext>
          </a:extLst>
        </xdr:cNvPr>
        <xdr:cNvSpPr txBox="1"/>
      </xdr:nvSpPr>
      <xdr:spPr>
        <a:xfrm>
          <a:off x="9658531" y="22393275"/>
          <a:ext cx="227629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652733</xdr:colOff>
      <xdr:row>153</xdr:row>
      <xdr:rowOff>75661</xdr:rowOff>
    </xdr:from>
    <xdr:to>
      <xdr:col>4</xdr:col>
      <xdr:colOff>587376</xdr:colOff>
      <xdr:row>162</xdr:row>
      <xdr:rowOff>75660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97F28D-53B4-4B4A-9E77-A76864511D1A}"/>
            </a:ext>
          </a:extLst>
        </xdr:cNvPr>
        <xdr:cNvSpPr txBox="1"/>
      </xdr:nvSpPr>
      <xdr:spPr>
        <a:xfrm>
          <a:off x="5624783" y="22383211"/>
          <a:ext cx="2306368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44929</xdr:colOff>
      <xdr:row>0</xdr:row>
      <xdr:rowOff>89859</xdr:rowOff>
    </xdr:from>
    <xdr:to>
      <xdr:col>0</xdr:col>
      <xdr:colOff>636574</xdr:colOff>
      <xdr:row>2</xdr:row>
      <xdr:rowOff>124447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5AC22F7-C9DD-46B1-95DD-22E9C37B6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44929" y="89859"/>
          <a:ext cx="591645" cy="519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29670</xdr:colOff>
      <xdr:row>2</xdr:row>
      <xdr:rowOff>157874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892DB-136D-46FC-8B0A-3D94B35C3D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104775" y="114300"/>
          <a:ext cx="591645" cy="519824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221</xdr:row>
      <xdr:rowOff>0</xdr:rowOff>
    </xdr:from>
    <xdr:to>
      <xdr:col>0</xdr:col>
      <xdr:colOff>5667375</xdr:colOff>
      <xdr:row>230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5D0E12-6DDC-4756-92F1-A79F1DEE2768}"/>
            </a:ext>
          </a:extLst>
        </xdr:cNvPr>
        <xdr:cNvSpPr txBox="1"/>
      </xdr:nvSpPr>
      <xdr:spPr>
        <a:xfrm>
          <a:off x="666750" y="338994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220</xdr:row>
      <xdr:rowOff>85725</xdr:rowOff>
    </xdr:from>
    <xdr:to>
      <xdr:col>1</xdr:col>
      <xdr:colOff>2203837</xdr:colOff>
      <xdr:row>227</xdr:row>
      <xdr:rowOff>76638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AC6DDF-E5E7-4CCA-B78B-FCFF2D4798CA}"/>
            </a:ext>
          </a:extLst>
        </xdr:cNvPr>
        <xdr:cNvSpPr txBox="1"/>
      </xdr:nvSpPr>
      <xdr:spPr>
        <a:xfrm>
          <a:off x="353847" y="33823275"/>
          <a:ext cx="2516740" cy="1010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5265102</xdr:colOff>
      <xdr:row>220</xdr:row>
      <xdr:rowOff>107621</xdr:rowOff>
    </xdr:from>
    <xdr:to>
      <xdr:col>4</xdr:col>
      <xdr:colOff>0</xdr:colOff>
      <xdr:row>229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C2FC89-9E9E-4086-95DD-E15FCA0FE238}"/>
            </a:ext>
          </a:extLst>
        </xdr:cNvPr>
        <xdr:cNvSpPr txBox="1"/>
      </xdr:nvSpPr>
      <xdr:spPr>
        <a:xfrm>
          <a:off x="5931852" y="33845171"/>
          <a:ext cx="2364423" cy="120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2590578</xdr:colOff>
      <xdr:row>220</xdr:row>
      <xdr:rowOff>108506</xdr:rowOff>
    </xdr:from>
    <xdr:to>
      <xdr:col>1</xdr:col>
      <xdr:colOff>4948621</xdr:colOff>
      <xdr:row>229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B70541C-07F6-42A3-A24A-F014B62D2C33}"/>
            </a:ext>
          </a:extLst>
        </xdr:cNvPr>
        <xdr:cNvSpPr txBox="1"/>
      </xdr:nvSpPr>
      <xdr:spPr>
        <a:xfrm>
          <a:off x="3257328" y="33846056"/>
          <a:ext cx="2358043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2</xdr:row>
      <xdr:rowOff>195723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17987C-B666-4CC0-9E0A-281923C54B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771525" cy="671973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32</xdr:row>
      <xdr:rowOff>0</xdr:rowOff>
    </xdr:from>
    <xdr:to>
      <xdr:col>0</xdr:col>
      <xdr:colOff>5667375</xdr:colOff>
      <xdr:row>41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C3EA553-AB86-43B1-A067-DB0B0275FB81}"/>
            </a:ext>
          </a:extLst>
        </xdr:cNvPr>
        <xdr:cNvSpPr txBox="1"/>
      </xdr:nvSpPr>
      <xdr:spPr>
        <a:xfrm>
          <a:off x="666750" y="48958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31</xdr:row>
      <xdr:rowOff>85725</xdr:rowOff>
    </xdr:from>
    <xdr:to>
      <xdr:col>1</xdr:col>
      <xdr:colOff>2203837</xdr:colOff>
      <xdr:row>38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6196719-E046-4CA2-B017-C2135C881B28}"/>
            </a:ext>
          </a:extLst>
        </xdr:cNvPr>
        <xdr:cNvSpPr txBox="1"/>
      </xdr:nvSpPr>
      <xdr:spPr>
        <a:xfrm>
          <a:off x="353847" y="4819650"/>
          <a:ext cx="251674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2</xdr:col>
      <xdr:colOff>1352551</xdr:colOff>
      <xdr:row>31</xdr:row>
      <xdr:rowOff>107621</xdr:rowOff>
    </xdr:from>
    <xdr:to>
      <xdr:col>4</xdr:col>
      <xdr:colOff>942976</xdr:colOff>
      <xdr:row>40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01FEB2-4BD6-44AF-9B64-EBB24F3F19DC}"/>
            </a:ext>
          </a:extLst>
        </xdr:cNvPr>
        <xdr:cNvSpPr txBox="1"/>
      </xdr:nvSpPr>
      <xdr:spPr>
        <a:xfrm>
          <a:off x="5229226" y="4841546"/>
          <a:ext cx="2228850" cy="120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2228851</xdr:colOff>
      <xdr:row>31</xdr:row>
      <xdr:rowOff>108506</xdr:rowOff>
    </xdr:from>
    <xdr:to>
      <xdr:col>2</xdr:col>
      <xdr:colOff>1304925</xdr:colOff>
      <xdr:row>40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AB833CD-16A5-4E28-95F8-7E8A298174B8}"/>
            </a:ext>
          </a:extLst>
        </xdr:cNvPr>
        <xdr:cNvSpPr txBox="1"/>
      </xdr:nvSpPr>
      <xdr:spPr>
        <a:xfrm>
          <a:off x="2895601" y="4842431"/>
          <a:ext cx="22859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133350</xdr:colOff>
      <xdr:row>3</xdr:row>
      <xdr:rowOff>1535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D37951-20EE-49EC-94BD-512D4B2E21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19050"/>
          <a:ext cx="800100" cy="69686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127</xdr:row>
      <xdr:rowOff>0</xdr:rowOff>
    </xdr:from>
    <xdr:to>
      <xdr:col>0</xdr:col>
      <xdr:colOff>5667375</xdr:colOff>
      <xdr:row>136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2FF500-80B1-4BCB-8F86-438FF6A562BB}"/>
            </a:ext>
          </a:extLst>
        </xdr:cNvPr>
        <xdr:cNvSpPr txBox="1"/>
      </xdr:nvSpPr>
      <xdr:spPr>
        <a:xfrm>
          <a:off x="666750" y="184689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126</xdr:row>
      <xdr:rowOff>85725</xdr:rowOff>
    </xdr:from>
    <xdr:to>
      <xdr:col>1</xdr:col>
      <xdr:colOff>2203837</xdr:colOff>
      <xdr:row>132</xdr:row>
      <xdr:rowOff>125802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3B909C6-A16B-45A5-959C-E83F8704578C}"/>
            </a:ext>
          </a:extLst>
        </xdr:cNvPr>
        <xdr:cNvSpPr txBox="1"/>
      </xdr:nvSpPr>
      <xdr:spPr>
        <a:xfrm>
          <a:off x="353847" y="18392775"/>
          <a:ext cx="2516740" cy="91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1</xdr:colOff>
      <xdr:row>126</xdr:row>
      <xdr:rowOff>107621</xdr:rowOff>
    </xdr:from>
    <xdr:to>
      <xdr:col>4</xdr:col>
      <xdr:colOff>1152525</xdr:colOff>
      <xdr:row>135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2C2A4EB-C95D-4F31-AE79-FF6E91A5AB30}"/>
            </a:ext>
          </a:extLst>
        </xdr:cNvPr>
        <xdr:cNvSpPr txBox="1"/>
      </xdr:nvSpPr>
      <xdr:spPr>
        <a:xfrm>
          <a:off x="5915026" y="18414671"/>
          <a:ext cx="2247899" cy="120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2390776</xdr:colOff>
      <xdr:row>126</xdr:row>
      <xdr:rowOff>108506</xdr:rowOff>
    </xdr:from>
    <xdr:to>
      <xdr:col>2</xdr:col>
      <xdr:colOff>485775</xdr:colOff>
      <xdr:row>135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CE8AD37-05EC-46A3-909A-5C2F46B3BAEA}"/>
            </a:ext>
          </a:extLst>
        </xdr:cNvPr>
        <xdr:cNvSpPr txBox="1"/>
      </xdr:nvSpPr>
      <xdr:spPr>
        <a:xfrm>
          <a:off x="3057526" y="18415556"/>
          <a:ext cx="23240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3</xdr:row>
      <xdr:rowOff>176980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37F75-3B93-4D4D-905A-47267FCF4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990600" cy="86278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25</xdr:row>
      <xdr:rowOff>0</xdr:rowOff>
    </xdr:from>
    <xdr:to>
      <xdr:col>0</xdr:col>
      <xdr:colOff>5667375</xdr:colOff>
      <xdr:row>34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542C182-832D-46EE-8985-4211730E5C84}"/>
            </a:ext>
          </a:extLst>
        </xdr:cNvPr>
        <xdr:cNvSpPr txBox="1"/>
      </xdr:nvSpPr>
      <xdr:spPr>
        <a:xfrm>
          <a:off x="219075" y="39147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25</xdr:row>
      <xdr:rowOff>104775</xdr:rowOff>
    </xdr:from>
    <xdr:to>
      <xdr:col>1</xdr:col>
      <xdr:colOff>2351253</xdr:colOff>
      <xdr:row>32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3208F5-4DBB-4CB2-B75A-7E21B63A1B79}"/>
            </a:ext>
          </a:extLst>
        </xdr:cNvPr>
        <xdr:cNvSpPr txBox="1"/>
      </xdr:nvSpPr>
      <xdr:spPr>
        <a:xfrm>
          <a:off x="0" y="4019550"/>
          <a:ext cx="2570328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2114551</xdr:colOff>
      <xdr:row>25</xdr:row>
      <xdr:rowOff>104775</xdr:rowOff>
    </xdr:from>
    <xdr:to>
      <xdr:col>2</xdr:col>
      <xdr:colOff>266700</xdr:colOff>
      <xdr:row>34</xdr:row>
      <xdr:rowOff>123824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542D968-63B0-41F0-8415-3B285DAC010B}"/>
            </a:ext>
          </a:extLst>
        </xdr:cNvPr>
        <xdr:cNvSpPr txBox="1"/>
      </xdr:nvSpPr>
      <xdr:spPr>
        <a:xfrm>
          <a:off x="2333626" y="4019550"/>
          <a:ext cx="23621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228600</xdr:colOff>
      <xdr:row>25</xdr:row>
      <xdr:rowOff>85725</xdr:rowOff>
    </xdr:from>
    <xdr:to>
      <xdr:col>4</xdr:col>
      <xdr:colOff>657225</xdr:colOff>
      <xdr:row>34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B49F9A8-8908-40B5-970F-E2F033D46B27}"/>
            </a:ext>
          </a:extLst>
        </xdr:cNvPr>
        <xdr:cNvSpPr txBox="1"/>
      </xdr:nvSpPr>
      <xdr:spPr>
        <a:xfrm>
          <a:off x="4657725" y="4000500"/>
          <a:ext cx="23717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638174</xdr:colOff>
      <xdr:row>3</xdr:row>
      <xdr:rowOff>52541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29187A-87CE-4BE3-9033-9DA90E82A9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38100" y="28575"/>
          <a:ext cx="847724" cy="738341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42</xdr:row>
      <xdr:rowOff>0</xdr:rowOff>
    </xdr:from>
    <xdr:to>
      <xdr:col>0</xdr:col>
      <xdr:colOff>5667375</xdr:colOff>
      <xdr:row>51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B61CA27-2DD2-443A-802B-D75B9D8A9553}"/>
            </a:ext>
          </a:extLst>
        </xdr:cNvPr>
        <xdr:cNvSpPr txBox="1"/>
      </xdr:nvSpPr>
      <xdr:spPr>
        <a:xfrm>
          <a:off x="247650" y="628650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42</xdr:row>
      <xdr:rowOff>104775</xdr:rowOff>
    </xdr:from>
    <xdr:to>
      <xdr:col>1</xdr:col>
      <xdr:colOff>2351253</xdr:colOff>
      <xdr:row>49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B5C275D-EEC4-472A-8C9F-A8E5F4CAC7CD}"/>
            </a:ext>
          </a:extLst>
        </xdr:cNvPr>
        <xdr:cNvSpPr txBox="1"/>
      </xdr:nvSpPr>
      <xdr:spPr>
        <a:xfrm>
          <a:off x="0" y="6391275"/>
          <a:ext cx="2598903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2114550</xdr:colOff>
      <xdr:row>42</xdr:row>
      <xdr:rowOff>104775</xdr:rowOff>
    </xdr:from>
    <xdr:to>
      <xdr:col>2</xdr:col>
      <xdr:colOff>180975</xdr:colOff>
      <xdr:row>51</xdr:row>
      <xdr:rowOff>123824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6279B39-AF85-4503-A10A-71E4382C53A7}"/>
            </a:ext>
          </a:extLst>
        </xdr:cNvPr>
        <xdr:cNvSpPr txBox="1"/>
      </xdr:nvSpPr>
      <xdr:spPr>
        <a:xfrm>
          <a:off x="2362200" y="6391275"/>
          <a:ext cx="220980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228600</xdr:colOff>
      <xdr:row>42</xdr:row>
      <xdr:rowOff>85725</xdr:rowOff>
    </xdr:from>
    <xdr:to>
      <xdr:col>4</xdr:col>
      <xdr:colOff>581025</xdr:colOff>
      <xdr:row>51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76DD84E-2526-4209-923B-BCB6D51EBABB}"/>
            </a:ext>
          </a:extLst>
        </xdr:cNvPr>
        <xdr:cNvSpPr txBox="1"/>
      </xdr:nvSpPr>
      <xdr:spPr>
        <a:xfrm>
          <a:off x="4619625" y="6372225"/>
          <a:ext cx="22955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95971</xdr:colOff>
      <xdr:row>2</xdr:row>
      <xdr:rowOff>201859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F3D1B1-8E6A-4B4D-A854-824CF79D43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762721" cy="678109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51</xdr:row>
      <xdr:rowOff>0</xdr:rowOff>
    </xdr:from>
    <xdr:to>
      <xdr:col>0</xdr:col>
      <xdr:colOff>5667375</xdr:colOff>
      <xdr:row>60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2F8B72-DB88-4ED9-9522-FADD793AE6D1}"/>
            </a:ext>
          </a:extLst>
        </xdr:cNvPr>
        <xdr:cNvSpPr txBox="1"/>
      </xdr:nvSpPr>
      <xdr:spPr>
        <a:xfrm>
          <a:off x="542925" y="9134475"/>
          <a:ext cx="0" cy="1476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476245</xdr:colOff>
      <xdr:row>51</xdr:row>
      <xdr:rowOff>104775</xdr:rowOff>
    </xdr:from>
    <xdr:to>
      <xdr:col>1</xdr:col>
      <xdr:colOff>2393156</xdr:colOff>
      <xdr:row>58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2ABE2A2-3579-4057-B3F4-9870592ED3F3}"/>
            </a:ext>
          </a:extLst>
        </xdr:cNvPr>
        <xdr:cNvSpPr txBox="1"/>
      </xdr:nvSpPr>
      <xdr:spPr>
        <a:xfrm>
          <a:off x="476245" y="9239250"/>
          <a:ext cx="2459836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3440902</xdr:colOff>
      <xdr:row>51</xdr:row>
      <xdr:rowOff>104775</xdr:rowOff>
    </xdr:from>
    <xdr:to>
      <xdr:col>2</xdr:col>
      <xdr:colOff>966107</xdr:colOff>
      <xdr:row>60</xdr:row>
      <xdr:rowOff>123824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27E0AB-8066-49EA-B285-670706F4B99D}"/>
            </a:ext>
          </a:extLst>
        </xdr:cNvPr>
        <xdr:cNvSpPr txBox="1"/>
      </xdr:nvSpPr>
      <xdr:spPr>
        <a:xfrm>
          <a:off x="4107652" y="8024132"/>
          <a:ext cx="2097205" cy="1488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3</xdr:col>
      <xdr:colOff>666751</xdr:colOff>
      <xdr:row>51</xdr:row>
      <xdr:rowOff>85725</xdr:rowOff>
    </xdr:from>
    <xdr:to>
      <xdr:col>4</xdr:col>
      <xdr:colOff>1401535</xdr:colOff>
      <xdr:row>60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D618FAF-CE90-4557-815F-D4F1CFAAD3F5}"/>
            </a:ext>
          </a:extLst>
        </xdr:cNvPr>
        <xdr:cNvSpPr txBox="1"/>
      </xdr:nvSpPr>
      <xdr:spPr>
        <a:xfrm>
          <a:off x="7062108" y="8005082"/>
          <a:ext cx="2313213" cy="1383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9"/>
  <sheetViews>
    <sheetView zoomScaleNormal="100" zoomScaleSheetLayoutView="100" workbookViewId="0">
      <pane ySplit="5" topLeftCell="A40" activePane="bottomLeft" state="frozen"/>
      <selection activeCell="A14" sqref="A14:B14"/>
      <selection pane="bottomLeft" activeCell="A46" sqref="A46:E5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9" t="s">
        <v>662</v>
      </c>
      <c r="B1" s="159"/>
      <c r="C1" s="17"/>
      <c r="D1" s="14" t="s">
        <v>602</v>
      </c>
      <c r="E1" s="15">
        <v>2023</v>
      </c>
    </row>
    <row r="2" spans="1:5" ht="18.95" customHeight="1" x14ac:dyDescent="0.2">
      <c r="A2" s="160" t="s">
        <v>601</v>
      </c>
      <c r="B2" s="160"/>
      <c r="C2" s="36"/>
      <c r="D2" s="14" t="s">
        <v>603</v>
      </c>
      <c r="E2" s="17" t="s">
        <v>608</v>
      </c>
    </row>
    <row r="3" spans="1:5" ht="18.95" customHeight="1" x14ac:dyDescent="0.2">
      <c r="A3" s="159" t="s">
        <v>663</v>
      </c>
      <c r="B3" s="159"/>
      <c r="C3" s="17"/>
      <c r="D3" s="14" t="s">
        <v>604</v>
      </c>
      <c r="E3" s="15">
        <v>2</v>
      </c>
    </row>
    <row r="4" spans="1:5" ht="18.95" customHeight="1" x14ac:dyDescent="0.2">
      <c r="A4" s="159" t="s">
        <v>623</v>
      </c>
      <c r="B4" s="159"/>
      <c r="C4" s="159"/>
      <c r="D4" s="159"/>
      <c r="E4" s="159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7" spans="1:3" ht="12.75" x14ac:dyDescent="0.2">
      <c r="A47" s="156"/>
      <c r="B47" s="157"/>
      <c r="C47" s="157"/>
    </row>
    <row r="48" spans="1:3" ht="12.75" x14ac:dyDescent="0.2">
      <c r="A48" s="156"/>
      <c r="B48" s="157"/>
      <c r="C48" s="157"/>
    </row>
    <row r="49" spans="1:5" x14ac:dyDescent="0.2">
      <c r="A49" s="157"/>
      <c r="B49" s="157"/>
      <c r="C49" s="157"/>
    </row>
    <row r="50" spans="1:5" x14ac:dyDescent="0.2">
      <c r="A50" s="157"/>
      <c r="B50" s="157"/>
      <c r="C50" s="157"/>
    </row>
    <row r="51" spans="1:5" x14ac:dyDescent="0.2">
      <c r="A51" s="157"/>
      <c r="B51" s="157"/>
      <c r="C51" s="157"/>
    </row>
    <row r="52" spans="1:5" x14ac:dyDescent="0.2">
      <c r="A52" s="157"/>
      <c r="B52" s="157"/>
      <c r="C52" s="157"/>
    </row>
    <row r="53" spans="1:5" x14ac:dyDescent="0.2">
      <c r="A53" s="157"/>
      <c r="B53" s="157"/>
      <c r="C53" s="157"/>
    </row>
    <row r="54" spans="1:5" x14ac:dyDescent="0.2">
      <c r="A54" s="157"/>
      <c r="B54" s="157"/>
      <c r="C54" s="157"/>
    </row>
    <row r="55" spans="1:5" x14ac:dyDescent="0.2">
      <c r="A55" s="157"/>
      <c r="B55" s="157"/>
      <c r="C55" s="157"/>
    </row>
    <row r="56" spans="1:5" x14ac:dyDescent="0.2">
      <c r="A56" s="157"/>
      <c r="B56" s="157"/>
      <c r="C56" s="157"/>
    </row>
    <row r="57" spans="1:5" x14ac:dyDescent="0.2">
      <c r="A57" s="158" t="s">
        <v>664</v>
      </c>
      <c r="B57" s="158"/>
      <c r="C57" s="158"/>
      <c r="D57" s="158"/>
      <c r="E57" s="158"/>
    </row>
    <row r="58" spans="1:5" x14ac:dyDescent="0.2">
      <c r="A58" s="158" t="s">
        <v>665</v>
      </c>
      <c r="B58" s="158"/>
      <c r="C58" s="158"/>
      <c r="D58" s="158"/>
      <c r="E58" s="158"/>
    </row>
    <row r="59" spans="1:5" x14ac:dyDescent="0.2">
      <c r="A59" s="157"/>
      <c r="B59" s="157"/>
      <c r="C59" s="157"/>
    </row>
  </sheetData>
  <sheetProtection formatCells="0" formatColumns="0" formatRows="0" autoFilter="0" pivotTables="0"/>
  <mergeCells count="6">
    <mergeCell ref="A58:E58"/>
    <mergeCell ref="A1:B1"/>
    <mergeCell ref="A2:B2"/>
    <mergeCell ref="A3:B3"/>
    <mergeCell ref="A4:E4"/>
    <mergeCell ref="A57:E57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6"/>
  <sheetViews>
    <sheetView showGridLines="0" workbookViewId="0">
      <selection activeCell="F37" sqref="A1:F37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4" t="s">
        <v>662</v>
      </c>
      <c r="B1" s="165"/>
      <c r="C1" s="166"/>
    </row>
    <row r="2" spans="1:3" s="37" customFormat="1" ht="18" customHeight="1" x14ac:dyDescent="0.25">
      <c r="A2" s="167" t="s">
        <v>613</v>
      </c>
      <c r="B2" s="168"/>
      <c r="C2" s="169"/>
    </row>
    <row r="3" spans="1:3" s="37" customFormat="1" ht="18" customHeight="1" x14ac:dyDescent="0.25">
      <c r="A3" s="167" t="s">
        <v>663</v>
      </c>
      <c r="B3" s="168"/>
      <c r="C3" s="169"/>
    </row>
    <row r="4" spans="1:3" s="39" customFormat="1" ht="18" customHeight="1" x14ac:dyDescent="0.2">
      <c r="A4" s="170" t="s">
        <v>614</v>
      </c>
      <c r="B4" s="171"/>
      <c r="C4" s="172"/>
    </row>
    <row r="5" spans="1:3" x14ac:dyDescent="0.2">
      <c r="A5" s="54" t="s">
        <v>521</v>
      </c>
      <c r="B5" s="54"/>
      <c r="C5" s="132">
        <v>3892332.39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5" x14ac:dyDescent="0.2">
      <c r="A17" s="66">
        <v>3.2</v>
      </c>
      <c r="B17" s="59" t="s">
        <v>530</v>
      </c>
      <c r="C17" s="134">
        <v>0</v>
      </c>
    </row>
    <row r="18" spans="1:5" x14ac:dyDescent="0.2">
      <c r="A18" s="66">
        <v>3.3</v>
      </c>
      <c r="B18" s="61" t="s">
        <v>531</v>
      </c>
      <c r="C18" s="135">
        <v>0</v>
      </c>
    </row>
    <row r="19" spans="1:5" x14ac:dyDescent="0.2">
      <c r="A19" s="55"/>
      <c r="B19" s="67"/>
      <c r="C19" s="68"/>
    </row>
    <row r="20" spans="1:5" x14ac:dyDescent="0.2">
      <c r="A20" s="69" t="s">
        <v>660</v>
      </c>
      <c r="B20" s="69"/>
      <c r="C20" s="132">
        <f>C5+C7-C15</f>
        <v>3892332.39</v>
      </c>
    </row>
    <row r="22" spans="1:5" x14ac:dyDescent="0.2">
      <c r="B22" s="38" t="s">
        <v>625</v>
      </c>
    </row>
    <row r="27" spans="1:5" x14ac:dyDescent="0.2">
      <c r="A27" s="157"/>
      <c r="B27" s="157"/>
      <c r="C27" s="157"/>
      <c r="D27" s="4"/>
      <c r="E27" s="29"/>
    </row>
    <row r="28" spans="1:5" x14ac:dyDescent="0.2">
      <c r="A28" s="157"/>
      <c r="B28" s="157"/>
      <c r="C28" s="157"/>
      <c r="D28" s="4"/>
      <c r="E28" s="29"/>
    </row>
    <row r="29" spans="1:5" x14ac:dyDescent="0.2">
      <c r="A29" s="157"/>
      <c r="B29" s="157"/>
      <c r="C29" s="157"/>
      <c r="D29" s="4"/>
      <c r="E29" s="29"/>
    </row>
    <row r="30" spans="1:5" x14ac:dyDescent="0.2">
      <c r="A30" s="157"/>
      <c r="B30" s="157"/>
      <c r="C30" s="157"/>
      <c r="D30" s="4"/>
      <c r="E30" s="29"/>
    </row>
    <row r="31" spans="1:5" x14ac:dyDescent="0.2">
      <c r="A31" s="157"/>
      <c r="B31" s="157"/>
      <c r="C31" s="157"/>
      <c r="D31" s="4"/>
      <c r="E31" s="29"/>
    </row>
    <row r="32" spans="1:5" x14ac:dyDescent="0.2">
      <c r="A32" s="157"/>
      <c r="B32" s="157"/>
      <c r="C32" s="157"/>
      <c r="D32" s="4"/>
      <c r="E32" s="29"/>
    </row>
    <row r="33" spans="1:5" x14ac:dyDescent="0.2">
      <c r="A33" s="157"/>
      <c r="B33" s="157"/>
      <c r="C33" s="157"/>
      <c r="D33" s="4"/>
      <c r="E33" s="29"/>
    </row>
    <row r="34" spans="1:5" x14ac:dyDescent="0.2">
      <c r="A34" s="158" t="s">
        <v>664</v>
      </c>
      <c r="B34" s="158"/>
      <c r="C34" s="158"/>
      <c r="D34" s="158"/>
      <c r="E34" s="29"/>
    </row>
    <row r="35" spans="1:5" x14ac:dyDescent="0.2">
      <c r="A35" s="158" t="s">
        <v>665</v>
      </c>
      <c r="B35" s="158"/>
      <c r="C35" s="158"/>
      <c r="D35" s="158"/>
      <c r="E35" s="29"/>
    </row>
    <row r="36" spans="1:5" x14ac:dyDescent="0.2">
      <c r="A36" s="20"/>
      <c r="B36" s="20"/>
      <c r="C36" s="20"/>
      <c r="D36" s="20"/>
      <c r="E36" s="29"/>
    </row>
  </sheetData>
  <mergeCells count="6">
    <mergeCell ref="A35:D35"/>
    <mergeCell ref="A1:C1"/>
    <mergeCell ref="A2:C2"/>
    <mergeCell ref="A3:C3"/>
    <mergeCell ref="A4:C4"/>
    <mergeCell ref="A34:D34"/>
  </mergeCells>
  <pageMargins left="0.7" right="0.7" top="0.75" bottom="0.75" header="0.3" footer="0.3"/>
  <pageSetup scale="84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3"/>
  <sheetViews>
    <sheetView showGridLines="0" workbookViewId="0">
      <selection activeCell="E52" sqref="A1:E5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3" t="s">
        <v>662</v>
      </c>
      <c r="B1" s="174"/>
      <c r="C1" s="175"/>
    </row>
    <row r="2" spans="1:3" s="40" customFormat="1" ht="18.95" customHeight="1" x14ac:dyDescent="0.25">
      <c r="A2" s="176" t="s">
        <v>615</v>
      </c>
      <c r="B2" s="177"/>
      <c r="C2" s="178"/>
    </row>
    <row r="3" spans="1:3" s="40" customFormat="1" ht="18.95" customHeight="1" x14ac:dyDescent="0.25">
      <c r="A3" s="176" t="s">
        <v>663</v>
      </c>
      <c r="B3" s="177"/>
      <c r="C3" s="178"/>
    </row>
    <row r="4" spans="1:3" x14ac:dyDescent="0.2">
      <c r="A4" s="170" t="s">
        <v>614</v>
      </c>
      <c r="B4" s="171"/>
      <c r="C4" s="172"/>
    </row>
    <row r="5" spans="1:3" x14ac:dyDescent="0.2">
      <c r="A5" s="79" t="s">
        <v>534</v>
      </c>
      <c r="B5" s="54"/>
      <c r="C5" s="136">
        <v>2048661.89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35960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35960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5" x14ac:dyDescent="0.2">
      <c r="A33" s="85" t="s">
        <v>558</v>
      </c>
      <c r="B33" s="72" t="s">
        <v>449</v>
      </c>
      <c r="C33" s="137">
        <v>0</v>
      </c>
    </row>
    <row r="34" spans="1:5" x14ac:dyDescent="0.2">
      <c r="A34" s="85" t="s">
        <v>559</v>
      </c>
      <c r="B34" s="72" t="s">
        <v>455</v>
      </c>
      <c r="C34" s="137">
        <v>0</v>
      </c>
    </row>
    <row r="35" spans="1:5" x14ac:dyDescent="0.2">
      <c r="A35" s="85" t="s">
        <v>560</v>
      </c>
      <c r="B35" s="80" t="s">
        <v>561</v>
      </c>
      <c r="C35" s="139">
        <v>0</v>
      </c>
    </row>
    <row r="36" spans="1:5" x14ac:dyDescent="0.2">
      <c r="A36" s="73"/>
      <c r="B36" s="76"/>
      <c r="C36" s="77"/>
    </row>
    <row r="37" spans="1:5" x14ac:dyDescent="0.2">
      <c r="A37" s="78" t="s">
        <v>661</v>
      </c>
      <c r="B37" s="54"/>
      <c r="C37" s="132">
        <f>C5-C7+C30</f>
        <v>2012701.89</v>
      </c>
    </row>
    <row r="39" spans="1:5" x14ac:dyDescent="0.2">
      <c r="B39" s="38" t="s">
        <v>625</v>
      </c>
    </row>
    <row r="44" spans="1:5" x14ac:dyDescent="0.2">
      <c r="A44" s="157"/>
      <c r="B44" s="157"/>
      <c r="C44" s="157"/>
      <c r="D44" s="4"/>
      <c r="E44" s="29"/>
    </row>
    <row r="45" spans="1:5" x14ac:dyDescent="0.2">
      <c r="A45" s="157"/>
      <c r="B45" s="157"/>
      <c r="C45" s="157"/>
      <c r="D45" s="4"/>
      <c r="E45" s="29"/>
    </row>
    <row r="46" spans="1:5" x14ac:dyDescent="0.2">
      <c r="A46" s="157"/>
      <c r="B46" s="157"/>
      <c r="C46" s="157"/>
      <c r="D46" s="4"/>
      <c r="E46" s="29"/>
    </row>
    <row r="47" spans="1:5" x14ac:dyDescent="0.2">
      <c r="A47" s="157"/>
      <c r="B47" s="157"/>
      <c r="C47" s="157"/>
      <c r="D47" s="4"/>
      <c r="E47" s="29"/>
    </row>
    <row r="48" spans="1:5" x14ac:dyDescent="0.2">
      <c r="A48" s="157"/>
      <c r="B48" s="157"/>
      <c r="C48" s="157"/>
      <c r="D48" s="4"/>
      <c r="E48" s="29"/>
    </row>
    <row r="49" spans="1:5" x14ac:dyDescent="0.2">
      <c r="A49" s="157"/>
      <c r="B49" s="157"/>
      <c r="C49" s="157"/>
      <c r="D49" s="4"/>
      <c r="E49" s="29"/>
    </row>
    <row r="50" spans="1:5" x14ac:dyDescent="0.2">
      <c r="A50" s="157"/>
      <c r="B50" s="157"/>
      <c r="C50" s="157"/>
      <c r="D50" s="4"/>
      <c r="E50" s="29"/>
    </row>
    <row r="51" spans="1:5" x14ac:dyDescent="0.2">
      <c r="A51" s="158" t="s">
        <v>664</v>
      </c>
      <c r="B51" s="158"/>
      <c r="C51" s="158"/>
      <c r="D51" s="158"/>
      <c r="E51" s="29"/>
    </row>
    <row r="52" spans="1:5" x14ac:dyDescent="0.2">
      <c r="A52" s="158" t="s">
        <v>665</v>
      </c>
      <c r="B52" s="158"/>
      <c r="C52" s="158"/>
      <c r="D52" s="158"/>
      <c r="E52" s="29"/>
    </row>
    <row r="53" spans="1:5" x14ac:dyDescent="0.2">
      <c r="A53" s="20"/>
      <c r="B53" s="20"/>
      <c r="C53" s="20"/>
      <c r="D53" s="20"/>
      <c r="E53" s="29"/>
    </row>
  </sheetData>
  <mergeCells count="6">
    <mergeCell ref="A52:D52"/>
    <mergeCell ref="A1:C1"/>
    <mergeCell ref="A2:C2"/>
    <mergeCell ref="A3:C3"/>
    <mergeCell ref="A4:C4"/>
    <mergeCell ref="A51:D51"/>
  </mergeCells>
  <pageMargins left="0.7" right="0.7" top="0.75" bottom="0.75" header="0.3" footer="0.3"/>
  <pageSetup scale="8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1"/>
  <sheetViews>
    <sheetView tabSelected="1" zoomScale="70" zoomScaleNormal="70" workbookViewId="0">
      <selection activeCell="P22" sqref="P2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3" t="s">
        <v>662</v>
      </c>
      <c r="B1" s="179"/>
      <c r="C1" s="179"/>
      <c r="D1" s="179"/>
      <c r="E1" s="179"/>
      <c r="F1" s="179"/>
      <c r="G1" s="27" t="s">
        <v>605</v>
      </c>
      <c r="H1" s="28">
        <v>2023</v>
      </c>
    </row>
    <row r="2" spans="1:10" ht="18.95" customHeight="1" x14ac:dyDescent="0.2">
      <c r="A2" s="163" t="s">
        <v>616</v>
      </c>
      <c r="B2" s="179"/>
      <c r="C2" s="179"/>
      <c r="D2" s="179"/>
      <c r="E2" s="179"/>
      <c r="F2" s="179"/>
      <c r="G2" s="27" t="s">
        <v>606</v>
      </c>
      <c r="H2" s="28" t="s">
        <v>608</v>
      </c>
    </row>
    <row r="3" spans="1:10" ht="18.95" customHeight="1" x14ac:dyDescent="0.2">
      <c r="A3" s="180" t="s">
        <v>663</v>
      </c>
      <c r="B3" s="181"/>
      <c r="C3" s="181"/>
      <c r="D3" s="181"/>
      <c r="E3" s="181"/>
      <c r="F3" s="18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17855150.699999999</v>
      </c>
      <c r="E36" s="34">
        <v>-11355150.699999999</v>
      </c>
      <c r="F36" s="34">
        <f t="shared" si="0"/>
        <v>6500000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14412470.57</v>
      </c>
      <c r="E37" s="34">
        <v>-26809877.579999998</v>
      </c>
      <c r="F37" s="34">
        <f t="shared" si="0"/>
        <v>-12397407.009999998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6786059</v>
      </c>
      <c r="E38" s="34">
        <v>0</v>
      </c>
      <c r="F38" s="34">
        <f t="shared" si="0"/>
        <v>6786059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1955764.44</v>
      </c>
      <c r="E39" s="34">
        <v>-1989384.77</v>
      </c>
      <c r="F39" s="34">
        <f t="shared" si="0"/>
        <v>-33620.330000000075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-374848.28</v>
      </c>
      <c r="E40" s="34">
        <v>-480183.38</v>
      </c>
      <c r="F40" s="34">
        <f t="shared" si="0"/>
        <v>-855031.66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11355150.699999999</v>
      </c>
      <c r="E41" s="34">
        <v>-17855150.699999999</v>
      </c>
      <c r="F41" s="34">
        <f t="shared" si="0"/>
        <v>-6500000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35433730.759999998</v>
      </c>
      <c r="E42" s="34">
        <v>-15495928.24</v>
      </c>
      <c r="F42" s="34">
        <f t="shared" si="0"/>
        <v>19937802.519999996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-14787803.1</v>
      </c>
      <c r="F43" s="34">
        <f t="shared" si="0"/>
        <v>-14787803.1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6931554.5</v>
      </c>
      <c r="E44" s="34">
        <v>-4839438.8499999996</v>
      </c>
      <c r="F44" s="34">
        <f t="shared" si="0"/>
        <v>2092115.6500000004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15099230.869999999</v>
      </c>
      <c r="E45" s="34">
        <v>-15099230.869999999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4791365.72</v>
      </c>
      <c r="E46" s="34">
        <v>-6969701.9800000004</v>
      </c>
      <c r="F46" s="34">
        <f t="shared" si="0"/>
        <v>-2178336.2600000007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4178925.02</v>
      </c>
      <c r="E47" s="34">
        <v>-2742703.83</v>
      </c>
      <c r="F47" s="34">
        <f t="shared" si="0"/>
        <v>1436221.19</v>
      </c>
    </row>
    <row r="49" spans="1:7" x14ac:dyDescent="0.2">
      <c r="B49" s="29" t="s">
        <v>625</v>
      </c>
    </row>
    <row r="52" spans="1:7" ht="12.75" x14ac:dyDescent="0.2">
      <c r="A52" s="152"/>
      <c r="B52" s="152"/>
      <c r="C52" s="152"/>
      <c r="D52" s="152"/>
      <c r="E52" s="152"/>
      <c r="F52" s="152"/>
      <c r="G52" s="152"/>
    </row>
    <row r="53" spans="1:7" ht="12.75" x14ac:dyDescent="0.2">
      <c r="A53" s="153"/>
      <c r="B53" s="153"/>
      <c r="C53" s="153"/>
      <c r="D53" s="154"/>
      <c r="E53" s="152"/>
      <c r="F53" s="155"/>
      <c r="G53" s="152"/>
    </row>
    <row r="54" spans="1:7" ht="12.75" x14ac:dyDescent="0.2">
      <c r="A54" s="153"/>
      <c r="B54" s="153"/>
      <c r="C54" s="153"/>
      <c r="D54" s="154"/>
      <c r="E54" s="152"/>
      <c r="F54" s="155"/>
      <c r="G54" s="152"/>
    </row>
    <row r="55" spans="1:7" ht="12.75" x14ac:dyDescent="0.2">
      <c r="A55" s="153"/>
      <c r="B55" s="153"/>
      <c r="C55" s="153"/>
      <c r="D55" s="154"/>
      <c r="E55" s="152"/>
      <c r="F55" s="155"/>
      <c r="G55" s="152"/>
    </row>
    <row r="56" spans="1:7" ht="12.75" x14ac:dyDescent="0.2">
      <c r="A56" s="153"/>
      <c r="B56" s="153"/>
      <c r="C56" s="153"/>
      <c r="D56" s="154"/>
      <c r="E56" s="152"/>
      <c r="F56" s="155"/>
      <c r="G56" s="152"/>
    </row>
    <row r="57" spans="1:7" ht="12.75" x14ac:dyDescent="0.2">
      <c r="A57" s="153"/>
      <c r="B57" s="153"/>
      <c r="C57" s="153"/>
      <c r="D57" s="154"/>
      <c r="E57" s="152"/>
      <c r="F57" s="155"/>
      <c r="G57" s="152"/>
    </row>
    <row r="58" spans="1:7" ht="12.75" x14ac:dyDescent="0.2">
      <c r="A58" s="153"/>
      <c r="B58" s="153"/>
      <c r="C58" s="153"/>
      <c r="D58" s="154"/>
      <c r="E58" s="152"/>
      <c r="F58" s="155"/>
      <c r="G58" s="152"/>
    </row>
    <row r="59" spans="1:7" ht="12.75" x14ac:dyDescent="0.2">
      <c r="A59" s="153"/>
      <c r="B59" s="153"/>
      <c r="C59" s="153"/>
      <c r="D59" s="154"/>
      <c r="E59" s="152"/>
      <c r="F59" s="155"/>
      <c r="G59" s="152"/>
    </row>
    <row r="60" spans="1:7" ht="12.75" x14ac:dyDescent="0.2">
      <c r="A60" s="182" t="s">
        <v>664</v>
      </c>
      <c r="B60" s="182"/>
      <c r="C60" s="182"/>
      <c r="D60" s="182"/>
      <c r="E60" s="182"/>
      <c r="F60" s="182"/>
      <c r="G60" s="152"/>
    </row>
    <row r="61" spans="1:7" ht="12.75" x14ac:dyDescent="0.2">
      <c r="A61" s="182" t="s">
        <v>665</v>
      </c>
      <c r="B61" s="182"/>
      <c r="C61" s="182"/>
      <c r="D61" s="182"/>
      <c r="E61" s="182"/>
      <c r="F61" s="182"/>
      <c r="G61" s="15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60:F60"/>
    <mergeCell ref="A61:F61"/>
  </mergeCells>
  <pageMargins left="0.7" right="0.7" top="0.75" bottom="0.75" header="0.3" footer="0.3"/>
  <pageSetup scale="5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3" t="s">
        <v>34</v>
      </c>
      <c r="B5" s="183"/>
      <c r="C5" s="183"/>
      <c r="D5" s="183"/>
      <c r="E5" s="183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84" t="s">
        <v>36</v>
      </c>
      <c r="C10" s="184"/>
      <c r="D10" s="184"/>
      <c r="E10" s="184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84" t="s">
        <v>38</v>
      </c>
      <c r="C12" s="184"/>
      <c r="D12" s="184"/>
      <c r="E12" s="184"/>
    </row>
    <row r="13" spans="1:8" s="112" customFormat="1" ht="26.1" customHeight="1" x14ac:dyDescent="0.2">
      <c r="A13" s="116" t="s">
        <v>595</v>
      </c>
      <c r="B13" s="184" t="s">
        <v>39</v>
      </c>
      <c r="C13" s="184"/>
      <c r="D13" s="184"/>
      <c r="E13" s="184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4"/>
  <sheetViews>
    <sheetView zoomScale="106" zoomScaleNormal="106" workbookViewId="0">
      <selection activeCell="A164" sqref="A1:H16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1" t="s">
        <v>662</v>
      </c>
      <c r="B1" s="162"/>
      <c r="C1" s="162"/>
      <c r="D1" s="162"/>
      <c r="E1" s="162"/>
      <c r="F1" s="162"/>
      <c r="G1" s="14" t="s">
        <v>605</v>
      </c>
      <c r="H1" s="25">
        <v>2023</v>
      </c>
    </row>
    <row r="2" spans="1:8" s="16" customFormat="1" ht="18.95" customHeight="1" x14ac:dyDescent="0.25">
      <c r="A2" s="161" t="s">
        <v>609</v>
      </c>
      <c r="B2" s="162"/>
      <c r="C2" s="162"/>
      <c r="D2" s="162"/>
      <c r="E2" s="162"/>
      <c r="F2" s="162"/>
      <c r="G2" s="14" t="s">
        <v>606</v>
      </c>
      <c r="H2" s="25" t="s">
        <v>608</v>
      </c>
    </row>
    <row r="3" spans="1:8" s="16" customFormat="1" ht="18.95" customHeight="1" x14ac:dyDescent="0.25">
      <c r="A3" s="161" t="s">
        <v>663</v>
      </c>
      <c r="B3" s="162"/>
      <c r="C3" s="162"/>
      <c r="D3" s="162"/>
      <c r="E3" s="162"/>
      <c r="F3" s="162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330.21</v>
      </c>
      <c r="D15" s="24">
        <v>330.21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0.01</v>
      </c>
      <c r="D20" s="24">
        <v>0.01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289539.40000000002</v>
      </c>
      <c r="D23" s="24">
        <v>289539.40000000002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18560</v>
      </c>
      <c r="D24" s="24">
        <v>18560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172800.01</v>
      </c>
    </row>
    <row r="33" spans="1:8" x14ac:dyDescent="0.2">
      <c r="A33" s="22">
        <v>1141</v>
      </c>
      <c r="B33" s="20" t="s">
        <v>215</v>
      </c>
      <c r="C33" s="24">
        <v>172800.01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44000005.479999997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16110899.4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14322409.66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1788489.74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1145740.3400000001</v>
      </c>
      <c r="D62" s="24">
        <f t="shared" ref="D62:E62" si="0">SUM(D63:D70)</f>
        <v>0</v>
      </c>
      <c r="E62" s="24">
        <f t="shared" si="0"/>
        <v>1127756.21</v>
      </c>
    </row>
    <row r="63" spans="1:9" x14ac:dyDescent="0.2">
      <c r="A63" s="22">
        <v>1241</v>
      </c>
      <c r="B63" s="20" t="s">
        <v>237</v>
      </c>
      <c r="C63" s="24">
        <v>415086.51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7265.83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723388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1127756.21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11427.16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11427.16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81441.700000000012</v>
      </c>
      <c r="D110" s="24">
        <f>SUM(D111:D119)</f>
        <v>81441.700000000012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4794.34</v>
      </c>
      <c r="D112" s="24">
        <f t="shared" ref="D112:D119" si="1">C112</f>
        <v>4794.34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51377.54</v>
      </c>
      <c r="D117" s="24">
        <f t="shared" si="1"/>
        <v>51377.54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25269.82</v>
      </c>
      <c r="D119" s="24">
        <f t="shared" si="1"/>
        <v>25269.82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50000</v>
      </c>
    </row>
    <row r="128" spans="1:8" x14ac:dyDescent="0.2">
      <c r="A128" s="22">
        <v>2161</v>
      </c>
      <c r="B128" s="20" t="s">
        <v>284</v>
      </c>
      <c r="C128" s="24">
        <v>50000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3" spans="1:5" ht="12.75" x14ac:dyDescent="0.2">
      <c r="A153" s="156"/>
      <c r="B153" s="157"/>
      <c r="C153" s="157"/>
      <c r="D153" s="4"/>
      <c r="E153" s="4"/>
    </row>
    <row r="154" spans="1:5" ht="12.75" x14ac:dyDescent="0.2">
      <c r="A154" s="156"/>
      <c r="B154" s="157"/>
      <c r="C154" s="157"/>
      <c r="D154" s="4"/>
      <c r="E154" s="4"/>
    </row>
    <row r="155" spans="1:5" x14ac:dyDescent="0.2">
      <c r="A155" s="157"/>
      <c r="B155" s="157"/>
      <c r="C155" s="157"/>
      <c r="D155" s="4"/>
      <c r="E155" s="4"/>
    </row>
    <row r="156" spans="1:5" x14ac:dyDescent="0.2">
      <c r="A156" s="157"/>
      <c r="B156" s="157"/>
      <c r="C156" s="157"/>
      <c r="D156" s="4"/>
      <c r="E156" s="4"/>
    </row>
    <row r="157" spans="1:5" x14ac:dyDescent="0.2">
      <c r="A157" s="157"/>
      <c r="B157" s="157"/>
      <c r="C157" s="157"/>
      <c r="D157" s="4"/>
      <c r="E157" s="4"/>
    </row>
    <row r="158" spans="1:5" x14ac:dyDescent="0.2">
      <c r="A158" s="157"/>
      <c r="B158" s="157"/>
      <c r="C158" s="157"/>
      <c r="D158" s="4"/>
      <c r="E158" s="4"/>
    </row>
    <row r="159" spans="1:5" x14ac:dyDescent="0.2">
      <c r="A159" s="157"/>
      <c r="B159" s="157"/>
      <c r="C159" s="157"/>
      <c r="D159" s="4"/>
      <c r="E159" s="4"/>
    </row>
    <row r="160" spans="1:5" x14ac:dyDescent="0.2">
      <c r="A160" s="157"/>
      <c r="B160" s="157"/>
      <c r="C160" s="157"/>
      <c r="D160" s="4"/>
      <c r="E160" s="4"/>
    </row>
    <row r="161" spans="1:8" x14ac:dyDescent="0.2">
      <c r="A161" s="157"/>
      <c r="B161" s="157"/>
      <c r="C161" s="157"/>
      <c r="D161" s="4"/>
      <c r="E161" s="4"/>
    </row>
    <row r="162" spans="1:8" x14ac:dyDescent="0.2">
      <c r="A162" s="157"/>
      <c r="B162" s="157"/>
      <c r="C162" s="157"/>
      <c r="D162" s="4"/>
      <c r="E162" s="4"/>
    </row>
    <row r="163" spans="1:8" x14ac:dyDescent="0.2">
      <c r="A163" s="158" t="s">
        <v>664</v>
      </c>
      <c r="B163" s="158"/>
      <c r="C163" s="158"/>
      <c r="D163" s="158"/>
      <c r="E163" s="158"/>
      <c r="F163" s="158"/>
      <c r="G163" s="158"/>
      <c r="H163" s="158"/>
    </row>
    <row r="164" spans="1:8" x14ac:dyDescent="0.2">
      <c r="A164" s="158" t="s">
        <v>665</v>
      </c>
      <c r="B164" s="158"/>
      <c r="C164" s="158"/>
      <c r="D164" s="158"/>
      <c r="E164" s="158"/>
      <c r="F164" s="158"/>
      <c r="G164" s="158"/>
      <c r="H164" s="15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163:H163"/>
    <mergeCell ref="A164:H164"/>
  </mergeCells>
  <pageMargins left="0.7" right="0.7" top="0.75" bottom="0.75" header="0.3" footer="0.3"/>
  <pageSetup scale="4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1"/>
  <sheetViews>
    <sheetView zoomScaleNormal="100" workbookViewId="0">
      <selection activeCell="E233" sqref="A1:E23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0" t="s">
        <v>662</v>
      </c>
      <c r="B1" s="160"/>
      <c r="C1" s="160"/>
      <c r="D1" s="14" t="s">
        <v>605</v>
      </c>
      <c r="E1" s="25">
        <v>2023</v>
      </c>
    </row>
    <row r="2" spans="1:5" s="16" customFormat="1" ht="18.95" customHeight="1" x14ac:dyDescent="0.25">
      <c r="A2" s="160" t="s">
        <v>610</v>
      </c>
      <c r="B2" s="160"/>
      <c r="C2" s="160"/>
      <c r="D2" s="14" t="s">
        <v>606</v>
      </c>
      <c r="E2" s="25" t="s">
        <v>608</v>
      </c>
    </row>
    <row r="3" spans="1:5" s="16" customFormat="1" ht="18.95" customHeight="1" x14ac:dyDescent="0.25">
      <c r="A3" s="160" t="s">
        <v>663</v>
      </c>
      <c r="B3" s="160"/>
      <c r="C3" s="160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590283.16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470647.3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470647.3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119635.86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119635.86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3302049.23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3302049.23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3302049.23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2012701.89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2012701.89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1459800.24</v>
      </c>
      <c r="D100" s="53">
        <f t="shared" ref="D100:D163" si="0">C100/$C$98</f>
        <v>0.72529381884765864</v>
      </c>
      <c r="E100" s="49"/>
    </row>
    <row r="101" spans="1:5" x14ac:dyDescent="0.2">
      <c r="A101" s="51">
        <v>5111</v>
      </c>
      <c r="B101" s="49" t="s">
        <v>361</v>
      </c>
      <c r="C101" s="52">
        <v>925103.67</v>
      </c>
      <c r="D101" s="53">
        <f t="shared" si="0"/>
        <v>0.45963273279382677</v>
      </c>
      <c r="E101" s="49"/>
    </row>
    <row r="102" spans="1:5" x14ac:dyDescent="0.2">
      <c r="A102" s="51">
        <v>5112</v>
      </c>
      <c r="B102" s="49" t="s">
        <v>362</v>
      </c>
      <c r="C102" s="52">
        <v>119608.1</v>
      </c>
      <c r="D102" s="53">
        <f t="shared" si="0"/>
        <v>5.9426634711412733E-2</v>
      </c>
      <c r="E102" s="49"/>
    </row>
    <row r="103" spans="1:5" x14ac:dyDescent="0.2">
      <c r="A103" s="51">
        <v>5113</v>
      </c>
      <c r="B103" s="49" t="s">
        <v>363</v>
      </c>
      <c r="C103" s="52">
        <v>77436.990000000005</v>
      </c>
      <c r="D103" s="53">
        <f t="shared" si="0"/>
        <v>3.8474147803378878E-2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337651.48</v>
      </c>
      <c r="D105" s="53">
        <f t="shared" si="0"/>
        <v>0.16776030353904026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217589.94999999998</v>
      </c>
      <c r="D107" s="53">
        <f t="shared" si="0"/>
        <v>0.10810838459539579</v>
      </c>
      <c r="E107" s="49"/>
    </row>
    <row r="108" spans="1:5" x14ac:dyDescent="0.2">
      <c r="A108" s="51">
        <v>5121</v>
      </c>
      <c r="B108" s="49" t="s">
        <v>368</v>
      </c>
      <c r="C108" s="52">
        <v>17623.150000000001</v>
      </c>
      <c r="D108" s="53">
        <f t="shared" si="0"/>
        <v>8.7559663393568937E-3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75816.679999999993</v>
      </c>
      <c r="D112" s="53">
        <f t="shared" si="0"/>
        <v>3.7669105582247946E-2</v>
      </c>
      <c r="E112" s="49"/>
    </row>
    <row r="113" spans="1:5" x14ac:dyDescent="0.2">
      <c r="A113" s="51">
        <v>5126</v>
      </c>
      <c r="B113" s="49" t="s">
        <v>373</v>
      </c>
      <c r="C113" s="52">
        <v>88935.37</v>
      </c>
      <c r="D113" s="53">
        <f t="shared" si="0"/>
        <v>4.4187055441181108E-2</v>
      </c>
      <c r="E113" s="49"/>
    </row>
    <row r="114" spans="1:5" x14ac:dyDescent="0.2">
      <c r="A114" s="51">
        <v>5127</v>
      </c>
      <c r="B114" s="49" t="s">
        <v>374</v>
      </c>
      <c r="C114" s="52">
        <v>19836</v>
      </c>
      <c r="D114" s="53">
        <f t="shared" si="0"/>
        <v>9.8554088405014614E-3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15378.75</v>
      </c>
      <c r="D116" s="53">
        <f t="shared" si="0"/>
        <v>7.6408483921083818E-3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335311.7</v>
      </c>
      <c r="D117" s="53">
        <f t="shared" si="0"/>
        <v>0.16659779655694568</v>
      </c>
      <c r="E117" s="49"/>
    </row>
    <row r="118" spans="1:5" x14ac:dyDescent="0.2">
      <c r="A118" s="51">
        <v>5131</v>
      </c>
      <c r="B118" s="49" t="s">
        <v>378</v>
      </c>
      <c r="C118" s="52">
        <v>9877</v>
      </c>
      <c r="D118" s="53">
        <f t="shared" si="0"/>
        <v>4.9073337929841166E-3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179619.98</v>
      </c>
      <c r="D120" s="53">
        <f t="shared" si="0"/>
        <v>8.9243211273578135E-2</v>
      </c>
      <c r="E120" s="49"/>
    </row>
    <row r="121" spans="1:5" x14ac:dyDescent="0.2">
      <c r="A121" s="51">
        <v>5134</v>
      </c>
      <c r="B121" s="49" t="s">
        <v>381</v>
      </c>
      <c r="C121" s="52">
        <v>51324.29</v>
      </c>
      <c r="D121" s="53">
        <f t="shared" si="0"/>
        <v>2.5500194666185763E-2</v>
      </c>
      <c r="E121" s="49"/>
    </row>
    <row r="122" spans="1:5" x14ac:dyDescent="0.2">
      <c r="A122" s="51">
        <v>5135</v>
      </c>
      <c r="B122" s="49" t="s">
        <v>382</v>
      </c>
      <c r="C122" s="52">
        <v>43494</v>
      </c>
      <c r="D122" s="53">
        <f t="shared" si="0"/>
        <v>2.1609757617905352E-2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140</v>
      </c>
      <c r="D124" s="53">
        <f t="shared" si="0"/>
        <v>6.9558239446975431E-5</v>
      </c>
      <c r="E124" s="49"/>
    </row>
    <row r="125" spans="1:5" x14ac:dyDescent="0.2">
      <c r="A125" s="51">
        <v>5138</v>
      </c>
      <c r="B125" s="49" t="s">
        <v>385</v>
      </c>
      <c r="C125" s="52">
        <v>3583.64</v>
      </c>
      <c r="D125" s="53">
        <f t="shared" si="0"/>
        <v>1.7805120657982789E-3</v>
      </c>
      <c r="E125" s="49"/>
    </row>
    <row r="126" spans="1:5" x14ac:dyDescent="0.2">
      <c r="A126" s="51">
        <v>5139</v>
      </c>
      <c r="B126" s="49" t="s">
        <v>386</v>
      </c>
      <c r="C126" s="52">
        <v>47272.79</v>
      </c>
      <c r="D126" s="53">
        <f t="shared" si="0"/>
        <v>2.3487228901047041E-2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0" spans="1:5" ht="12.75" x14ac:dyDescent="0.2">
      <c r="A220" s="156"/>
      <c r="B220" s="157"/>
      <c r="C220" s="157"/>
      <c r="D220" s="4"/>
    </row>
    <row r="221" spans="1:5" ht="12.75" x14ac:dyDescent="0.2">
      <c r="A221" s="156"/>
      <c r="B221" s="157"/>
      <c r="C221" s="157"/>
      <c r="D221" s="4"/>
    </row>
    <row r="222" spans="1:5" x14ac:dyDescent="0.2">
      <c r="A222" s="157"/>
      <c r="B222" s="157"/>
      <c r="C222" s="157"/>
      <c r="D222" s="4"/>
    </row>
    <row r="223" spans="1:5" x14ac:dyDescent="0.2">
      <c r="A223" s="157"/>
      <c r="B223" s="157"/>
      <c r="C223" s="157"/>
      <c r="D223" s="4"/>
    </row>
    <row r="224" spans="1:5" x14ac:dyDescent="0.2">
      <c r="A224" s="157"/>
      <c r="B224" s="157"/>
      <c r="C224" s="157"/>
      <c r="D224" s="4"/>
    </row>
    <row r="225" spans="1:4" x14ac:dyDescent="0.2">
      <c r="A225" s="157"/>
      <c r="B225" s="157"/>
      <c r="C225" s="157"/>
      <c r="D225" s="4"/>
    </row>
    <row r="226" spans="1:4" x14ac:dyDescent="0.2">
      <c r="A226" s="157"/>
      <c r="B226" s="157"/>
      <c r="C226" s="157"/>
      <c r="D226" s="4"/>
    </row>
    <row r="227" spans="1:4" x14ac:dyDescent="0.2">
      <c r="A227" s="157"/>
      <c r="B227" s="157"/>
      <c r="C227" s="157"/>
      <c r="D227" s="4"/>
    </row>
    <row r="228" spans="1:4" x14ac:dyDescent="0.2">
      <c r="A228" s="157"/>
      <c r="B228" s="157"/>
      <c r="C228" s="157"/>
      <c r="D228" s="4"/>
    </row>
    <row r="229" spans="1:4" x14ac:dyDescent="0.2">
      <c r="A229" s="157"/>
      <c r="B229" s="157"/>
      <c r="C229" s="157"/>
      <c r="D229" s="4"/>
    </row>
    <row r="230" spans="1:4" x14ac:dyDescent="0.2">
      <c r="A230" s="158" t="s">
        <v>664</v>
      </c>
      <c r="B230" s="158"/>
      <c r="C230" s="158"/>
      <c r="D230" s="158"/>
    </row>
    <row r="231" spans="1:4" x14ac:dyDescent="0.2">
      <c r="A231" s="158" t="s">
        <v>665</v>
      </c>
      <c r="B231" s="158"/>
      <c r="C231" s="158"/>
      <c r="D231" s="15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30:D230"/>
    <mergeCell ref="A231:D231"/>
  </mergeCells>
  <pageMargins left="0.7" right="0.7" top="0.75" bottom="0.75" header="0.3" footer="0.3"/>
  <pageSetup scale="64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3"/>
  <sheetViews>
    <sheetView workbookViewId="0">
      <selection activeCell="E43" sqref="A1:E4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3" t="s">
        <v>662</v>
      </c>
      <c r="B1" s="163"/>
      <c r="C1" s="163"/>
      <c r="D1" s="27" t="s">
        <v>605</v>
      </c>
      <c r="E1" s="28">
        <v>2023</v>
      </c>
    </row>
    <row r="2" spans="1:5" ht="18.95" customHeight="1" x14ac:dyDescent="0.2">
      <c r="A2" s="163" t="s">
        <v>611</v>
      </c>
      <c r="B2" s="163"/>
      <c r="C2" s="163"/>
      <c r="D2" s="27" t="s">
        <v>606</v>
      </c>
      <c r="E2" s="28" t="s">
        <v>608</v>
      </c>
    </row>
    <row r="3" spans="1:5" ht="18.95" customHeight="1" x14ac:dyDescent="0.2">
      <c r="A3" s="163" t="s">
        <v>663</v>
      </c>
      <c r="B3" s="163"/>
      <c r="C3" s="163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23873095.739999998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1879630.5</v>
      </c>
    </row>
    <row r="15" spans="1:5" x14ac:dyDescent="0.2">
      <c r="A15" s="33">
        <v>3220</v>
      </c>
      <c r="B15" s="29" t="s">
        <v>469</v>
      </c>
      <c r="C15" s="34">
        <v>7864435.9500000002</v>
      </c>
    </row>
    <row r="16" spans="1:5" x14ac:dyDescent="0.2">
      <c r="A16" s="33">
        <v>3230</v>
      </c>
      <c r="B16" s="29" t="s">
        <v>470</v>
      </c>
      <c r="C16" s="34">
        <f>SUM(C17:C20)</f>
        <v>39656038.100000001</v>
      </c>
    </row>
    <row r="17" spans="1:4" x14ac:dyDescent="0.2">
      <c r="A17" s="33">
        <v>3231</v>
      </c>
      <c r="B17" s="29" t="s">
        <v>471</v>
      </c>
      <c r="C17" s="34">
        <v>39656038.100000001</v>
      </c>
    </row>
    <row r="18" spans="1:4" x14ac:dyDescent="0.2">
      <c r="A18" s="33">
        <v>3232</v>
      </c>
      <c r="B18" s="29" t="s">
        <v>472</v>
      </c>
      <c r="C18" s="34">
        <v>0</v>
      </c>
    </row>
    <row r="19" spans="1:4" x14ac:dyDescent="0.2">
      <c r="A19" s="33">
        <v>3233</v>
      </c>
      <c r="B19" s="29" t="s">
        <v>473</v>
      </c>
      <c r="C19" s="34">
        <v>0</v>
      </c>
    </row>
    <row r="20" spans="1:4" x14ac:dyDescent="0.2">
      <c r="A20" s="33">
        <v>3239</v>
      </c>
      <c r="B20" s="29" t="s">
        <v>474</v>
      </c>
      <c r="C20" s="34">
        <v>0</v>
      </c>
    </row>
    <row r="21" spans="1:4" x14ac:dyDescent="0.2">
      <c r="A21" s="33">
        <v>3240</v>
      </c>
      <c r="B21" s="29" t="s">
        <v>475</v>
      </c>
      <c r="C21" s="34">
        <f>SUM(C22:C24)</f>
        <v>0</v>
      </c>
    </row>
    <row r="22" spans="1:4" x14ac:dyDescent="0.2">
      <c r="A22" s="33">
        <v>3241</v>
      </c>
      <c r="B22" s="29" t="s">
        <v>476</v>
      </c>
      <c r="C22" s="34">
        <v>0</v>
      </c>
    </row>
    <row r="23" spans="1:4" x14ac:dyDescent="0.2">
      <c r="A23" s="33">
        <v>3242</v>
      </c>
      <c r="B23" s="29" t="s">
        <v>477</v>
      </c>
      <c r="C23" s="34">
        <v>0</v>
      </c>
    </row>
    <row r="24" spans="1:4" x14ac:dyDescent="0.2">
      <c r="A24" s="33">
        <v>3243</v>
      </c>
      <c r="B24" s="29" t="s">
        <v>478</v>
      </c>
      <c r="C24" s="34">
        <v>0</v>
      </c>
    </row>
    <row r="25" spans="1:4" x14ac:dyDescent="0.2">
      <c r="A25" s="33">
        <v>3250</v>
      </c>
      <c r="B25" s="29" t="s">
        <v>479</v>
      </c>
      <c r="C25" s="34">
        <f>SUM(C26:C27)</f>
        <v>-1386074.95</v>
      </c>
    </row>
    <row r="26" spans="1:4" x14ac:dyDescent="0.2">
      <c r="A26" s="33">
        <v>3251</v>
      </c>
      <c r="B26" s="29" t="s">
        <v>480</v>
      </c>
      <c r="C26" s="34">
        <v>0</v>
      </c>
    </row>
    <row r="27" spans="1:4" x14ac:dyDescent="0.2">
      <c r="A27" s="33">
        <v>3252</v>
      </c>
      <c r="B27" s="29" t="s">
        <v>481</v>
      </c>
      <c r="C27" s="34">
        <v>-1386074.95</v>
      </c>
    </row>
    <row r="29" spans="1:4" x14ac:dyDescent="0.2">
      <c r="B29" s="29" t="s">
        <v>625</v>
      </c>
    </row>
    <row r="31" spans="1:4" ht="12.75" x14ac:dyDescent="0.2">
      <c r="A31" s="156"/>
      <c r="B31" s="157"/>
      <c r="C31" s="157"/>
      <c r="D31" s="4"/>
    </row>
    <row r="32" spans="1:4" ht="12.75" x14ac:dyDescent="0.2">
      <c r="A32" s="156"/>
      <c r="B32" s="157"/>
      <c r="C32" s="157"/>
      <c r="D32" s="4"/>
    </row>
    <row r="33" spans="1:4" x14ac:dyDescent="0.2">
      <c r="A33" s="157"/>
      <c r="B33" s="157"/>
      <c r="C33" s="157"/>
      <c r="D33" s="4"/>
    </row>
    <row r="34" spans="1:4" x14ac:dyDescent="0.2">
      <c r="A34" s="157"/>
      <c r="B34" s="157"/>
      <c r="C34" s="157"/>
      <c r="D34" s="4"/>
    </row>
    <row r="35" spans="1:4" x14ac:dyDescent="0.2">
      <c r="A35" s="157"/>
      <c r="B35" s="157"/>
      <c r="C35" s="157"/>
      <c r="D35" s="4"/>
    </row>
    <row r="36" spans="1:4" x14ac:dyDescent="0.2">
      <c r="A36" s="157"/>
      <c r="B36" s="157"/>
      <c r="C36" s="157"/>
      <c r="D36" s="4"/>
    </row>
    <row r="37" spans="1:4" x14ac:dyDescent="0.2">
      <c r="A37" s="157"/>
      <c r="B37" s="157"/>
      <c r="C37" s="157"/>
      <c r="D37" s="4"/>
    </row>
    <row r="38" spans="1:4" x14ac:dyDescent="0.2">
      <c r="A38" s="157"/>
      <c r="B38" s="157"/>
      <c r="C38" s="157"/>
      <c r="D38" s="4"/>
    </row>
    <row r="39" spans="1:4" x14ac:dyDescent="0.2">
      <c r="A39" s="157"/>
      <c r="B39" s="157"/>
      <c r="C39" s="157"/>
      <c r="D39" s="4"/>
    </row>
    <row r="40" spans="1:4" x14ac:dyDescent="0.2">
      <c r="A40" s="157"/>
      <c r="B40" s="157"/>
      <c r="C40" s="157"/>
      <c r="D40" s="4"/>
    </row>
    <row r="41" spans="1:4" x14ac:dyDescent="0.2">
      <c r="A41" s="158" t="s">
        <v>664</v>
      </c>
      <c r="B41" s="158"/>
      <c r="C41" s="158"/>
      <c r="D41" s="158"/>
    </row>
    <row r="42" spans="1:4" x14ac:dyDescent="0.2">
      <c r="A42" s="158" t="s">
        <v>665</v>
      </c>
      <c r="B42" s="158"/>
      <c r="C42" s="158"/>
      <c r="D42" s="158"/>
    </row>
    <row r="43" spans="1:4" x14ac:dyDescent="0.2">
      <c r="A43" s="20"/>
      <c r="B43" s="20"/>
      <c r="C43" s="20"/>
      <c r="D43" s="2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1:D41"/>
    <mergeCell ref="A42:D42"/>
  </mergeCells>
  <pageMargins left="0.7" right="0.7" top="0.75" bottom="0.75" header="0.3" footer="0.3"/>
  <pageSetup scale="7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36"/>
  <sheetViews>
    <sheetView workbookViewId="0">
      <selection activeCell="E138" sqref="A1:E13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3" t="s">
        <v>662</v>
      </c>
      <c r="B1" s="163"/>
      <c r="C1" s="163"/>
      <c r="D1" s="27" t="s">
        <v>605</v>
      </c>
      <c r="E1" s="28">
        <v>2023</v>
      </c>
    </row>
    <row r="2" spans="1:5" s="35" customFormat="1" ht="18.95" customHeight="1" x14ac:dyDescent="0.25">
      <c r="A2" s="163" t="s">
        <v>612</v>
      </c>
      <c r="B2" s="163"/>
      <c r="C2" s="163"/>
      <c r="D2" s="27" t="s">
        <v>606</v>
      </c>
      <c r="E2" s="28" t="s">
        <v>608</v>
      </c>
    </row>
    <row r="3" spans="1:5" s="35" customFormat="1" ht="18.95" customHeight="1" x14ac:dyDescent="0.25">
      <c r="A3" s="163" t="s">
        <v>663</v>
      </c>
      <c r="B3" s="163"/>
      <c r="C3" s="163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10513942.800000001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8231485.0999999996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10513942.800000001</v>
      </c>
      <c r="D15" s="123">
        <f>SUM(D8:D14)</f>
        <v>8231485.0999999996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35960</v>
      </c>
      <c r="D28" s="123">
        <f>SUM(D29:D36)</f>
        <v>35960</v>
      </c>
    </row>
    <row r="29" spans="1:4" x14ac:dyDescent="0.2">
      <c r="A29" s="33">
        <v>1241</v>
      </c>
      <c r="B29" s="29" t="s">
        <v>237</v>
      </c>
      <c r="C29" s="34">
        <v>35960</v>
      </c>
      <c r="D29" s="34">
        <v>35960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35960</v>
      </c>
      <c r="D43" s="123">
        <f>D20+D28+D37</f>
        <v>35960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1879630.5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4562.7299999999996</v>
      </c>
      <c r="D48" s="123">
        <f>D51+D63+D91+D94+D49</f>
        <v>118553.45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118553.45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118553.45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60131.41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57925.56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496.48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4562.7299999999996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4562.7299999999996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1884193.23</v>
      </c>
      <c r="D122" s="123">
        <f>D47+D48+D100-D106-D109</f>
        <v>118553.45</v>
      </c>
    </row>
    <row r="126" spans="1:4" ht="12.75" x14ac:dyDescent="0.2">
      <c r="A126" s="156"/>
      <c r="B126" s="157"/>
      <c r="C126" s="157"/>
      <c r="D126" s="4"/>
    </row>
    <row r="127" spans="1:4" ht="12.75" x14ac:dyDescent="0.2">
      <c r="A127" s="156"/>
      <c r="B127" s="157"/>
      <c r="C127" s="157"/>
      <c r="D127" s="4"/>
    </row>
    <row r="128" spans="1:4" x14ac:dyDescent="0.2">
      <c r="A128" s="157"/>
      <c r="B128" s="157"/>
      <c r="C128" s="157"/>
      <c r="D128" s="4"/>
    </row>
    <row r="129" spans="1:5" x14ac:dyDescent="0.2">
      <c r="A129" s="157"/>
      <c r="B129" s="157"/>
      <c r="C129" s="157"/>
      <c r="D129" s="4"/>
    </row>
    <row r="130" spans="1:5" x14ac:dyDescent="0.2">
      <c r="A130" s="157"/>
      <c r="B130" s="157"/>
      <c r="C130" s="157"/>
      <c r="D130" s="4"/>
    </row>
    <row r="131" spans="1:5" x14ac:dyDescent="0.2">
      <c r="A131" s="157"/>
      <c r="B131" s="157"/>
      <c r="C131" s="157"/>
      <c r="D131" s="4"/>
    </row>
    <row r="132" spans="1:5" x14ac:dyDescent="0.2">
      <c r="A132" s="157"/>
      <c r="B132" s="157"/>
      <c r="C132" s="157"/>
      <c r="D132" s="4"/>
    </row>
    <row r="133" spans="1:5" x14ac:dyDescent="0.2">
      <c r="A133" s="157"/>
      <c r="B133" s="157"/>
      <c r="C133" s="157"/>
      <c r="D133" s="4"/>
    </row>
    <row r="134" spans="1:5" x14ac:dyDescent="0.2">
      <c r="A134" s="157"/>
      <c r="B134" s="157"/>
      <c r="C134" s="157"/>
      <c r="D134" s="4"/>
    </row>
    <row r="135" spans="1:5" x14ac:dyDescent="0.2">
      <c r="A135" s="157"/>
      <c r="B135" s="157"/>
      <c r="C135" s="157"/>
      <c r="D135" s="4"/>
    </row>
    <row r="136" spans="1:5" x14ac:dyDescent="0.2">
      <c r="A136" s="158" t="s">
        <v>664</v>
      </c>
      <c r="B136" s="158"/>
      <c r="C136" s="158"/>
      <c r="D136" s="158"/>
      <c r="E136" s="15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36:E136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2023-08-03T20:06:43Z</cp:lastPrinted>
  <dcterms:created xsi:type="dcterms:W3CDTF">2012-12-11T20:36:24Z</dcterms:created>
  <dcterms:modified xsi:type="dcterms:W3CDTF">2023-08-03T20:11:02Z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