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C97" i="1"/>
  <c r="F97" i="1" s="1"/>
  <c r="G97" i="1" s="1"/>
  <c r="G96" i="1"/>
  <c r="F96" i="1"/>
  <c r="F95" i="1"/>
  <c r="G95" i="1" s="1"/>
  <c r="G94" i="1"/>
  <c r="F94" i="1"/>
  <c r="F93" i="1"/>
  <c r="G93" i="1" s="1"/>
  <c r="G92" i="1"/>
  <c r="F92" i="1"/>
  <c r="E91" i="1"/>
  <c r="F91" i="1" s="1"/>
  <c r="G91" i="1" s="1"/>
  <c r="D91" i="1"/>
  <c r="C91" i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E84" i="1"/>
  <c r="D84" i="1"/>
  <c r="C84" i="1"/>
  <c r="G83" i="1"/>
  <c r="F83" i="1"/>
  <c r="F82" i="1"/>
  <c r="G82" i="1" s="1"/>
  <c r="G81" i="1"/>
  <c r="F81" i="1"/>
  <c r="F80" i="1"/>
  <c r="G80" i="1" s="1"/>
  <c r="G79" i="1"/>
  <c r="F79" i="1"/>
  <c r="E78" i="1"/>
  <c r="F78" i="1" s="1"/>
  <c r="G78" i="1" s="1"/>
  <c r="D78" i="1"/>
  <c r="C78" i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F71" i="1"/>
  <c r="G71" i="1" s="1"/>
  <c r="G70" i="1"/>
  <c r="F70" i="1"/>
  <c r="F69" i="1"/>
  <c r="G69" i="1" s="1"/>
  <c r="G68" i="1"/>
  <c r="F68" i="1"/>
  <c r="F67" i="1"/>
  <c r="G67" i="1" s="1"/>
  <c r="G66" i="1"/>
  <c r="F66" i="1"/>
  <c r="F65" i="1"/>
  <c r="G65" i="1" s="1"/>
  <c r="G64" i="1"/>
  <c r="F64" i="1"/>
  <c r="E63" i="1"/>
  <c r="F63" i="1" s="1"/>
  <c r="G63" i="1" s="1"/>
  <c r="D63" i="1"/>
  <c r="C63" i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F54" i="1"/>
  <c r="G54" i="1" s="1"/>
  <c r="G53" i="1"/>
  <c r="F53" i="1"/>
  <c r="F52" i="1"/>
  <c r="G52" i="1" s="1"/>
  <c r="G51" i="1"/>
  <c r="F51" i="1"/>
  <c r="F50" i="1"/>
  <c r="G50" i="1" s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F42" i="1"/>
  <c r="G42" i="1" s="1"/>
  <c r="F41" i="1"/>
  <c r="G41" i="1" s="1"/>
  <c r="F40" i="1"/>
  <c r="G40" i="1" s="1"/>
  <c r="F39" i="1"/>
  <c r="G39" i="1" s="1"/>
  <c r="F38" i="1"/>
  <c r="G38" i="1" s="1"/>
  <c r="E38" i="1"/>
  <c r="D38" i="1"/>
  <c r="C38" i="1"/>
  <c r="G37" i="1"/>
  <c r="F37" i="1"/>
  <c r="F36" i="1"/>
  <c r="G36" i="1" s="1"/>
  <c r="E35" i="1"/>
  <c r="D35" i="1"/>
  <c r="C35" i="1"/>
  <c r="F35" i="1" s="1"/>
  <c r="G35" i="1" s="1"/>
  <c r="F34" i="1"/>
  <c r="G34" i="1" s="1"/>
  <c r="F33" i="1"/>
  <c r="G33" i="1" s="1"/>
  <c r="E33" i="1"/>
  <c r="D33" i="1"/>
  <c r="C33" i="1"/>
  <c r="G32" i="1"/>
  <c r="F32" i="1"/>
  <c r="F31" i="1"/>
  <c r="G31" i="1" s="1"/>
  <c r="G30" i="1"/>
  <c r="F30" i="1"/>
  <c r="F29" i="1"/>
  <c r="G29" i="1" s="1"/>
  <c r="G28" i="1"/>
  <c r="F28" i="1"/>
  <c r="E27" i="1"/>
  <c r="F27" i="1" s="1"/>
  <c r="G27" i="1" s="1"/>
  <c r="D27" i="1"/>
  <c r="C27" i="1"/>
  <c r="F26" i="1"/>
  <c r="G26" i="1" s="1"/>
  <c r="F25" i="1"/>
  <c r="G25" i="1" s="1"/>
  <c r="F24" i="1"/>
  <c r="G24" i="1" s="1"/>
  <c r="F23" i="1"/>
  <c r="G23" i="1" s="1"/>
  <c r="F22" i="1"/>
  <c r="G22" i="1" s="1"/>
  <c r="E21" i="1"/>
  <c r="E4" i="1" s="1"/>
  <c r="E3" i="1" s="1"/>
  <c r="D21" i="1"/>
  <c r="F21" i="1" s="1"/>
  <c r="G21" i="1" s="1"/>
  <c r="C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E5" i="1"/>
  <c r="D5" i="1"/>
  <c r="C5" i="1"/>
  <c r="C4" i="1"/>
  <c r="D4" i="1" l="1"/>
  <c r="D3" i="1" s="1"/>
  <c r="C43" i="1"/>
  <c r="F43" i="1" s="1"/>
  <c r="G43" i="1" s="1"/>
  <c r="F44" i="1"/>
  <c r="G44" i="1" s="1"/>
  <c r="C3" i="1" l="1"/>
  <c r="F3" i="1" s="1"/>
  <c r="G3" i="1" s="1"/>
  <c r="F4" i="1"/>
  <c r="G4" i="1" s="1"/>
</calcChain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<sst xmlns="http://schemas.openxmlformats.org/spreadsheetml/2006/main" count="111" uniqueCount="110">
  <si>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</si>
  <si>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</si>
  <si>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</si>
  <si>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</si>
  <si>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</si>
  <si>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</si>
  <si>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</si>
  <si>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</si>
  <si>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</si>
  <si>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</si>
  <si>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</si>
  <si>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</si>
  <si>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</si>
  <si>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</si>
  <si>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</si>
  <si>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</si>
  <si>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</si>
  <si>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</si>
  <si>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</si>
  <si>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</si>
  <si>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</si>
  <si>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</si>
  <si>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</si>
  <si>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</si>
  <si>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</si>
  <si>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</si>
  <si>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</si>
  <si>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</si>
  <si>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</si>
  <si>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</si>
  <si>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</si>
  <si>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</si>
  <si>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</si>
  <si>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</si>
  <si>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</si>
  <si>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</si>
  <si>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</si>
  <si>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</si>
  <si>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</si>
  <si>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</si>
  <si>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</si>
  <si>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</si>
  <si>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</si>
  <si>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</si>
  <si>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</si>
  <si>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</si>
  <si>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</si>
  <si>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</si>
  <si>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</si>
  <si>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</si>
  <si>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</si>
  <si>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</si>
  <si>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</si>
  <si>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</si>
  <si>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</si>
  <si>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</si>
  <si>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</si>
  <si>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</si>
  <si>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</si>
  <si>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</si>
  <si>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</si>
  <si>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</si>
  <si>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</si>
  <si>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</si>
  <si>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</si>
  <si>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</si>
  <si>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</si>
  <si>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</si>
  <si>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</si>
  <si>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</si>
  <si>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</si>
  <si>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</si>
  <si>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</si>
  <si>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</si>
  <si>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</si>
  <si>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</si>
  <si>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</si>
  <si>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</si>
  <si>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</si>
  <si>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</si>
  <si>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</si>
  <si>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</si>
  <si>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</si>
  <si>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</si>
  <si>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</si>
  <si>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</si>
  <si>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</si>
  <si>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</si>
  <si>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</si>
  <si>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</si>
  <si>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</si>
  <si>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</si>
  <si>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</si>
  <si>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</si>
  <si>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</si>
  <si>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</si>
  <si>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</si>
  <si>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</si>
  <si>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</si>
  <si>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</si>
  <si>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</si>
  <si>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</si>
  <si>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</si>
  <si>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</si>
  <si>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</si>
  <si>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</si>
  <si>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</si>
  <si>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Director General
C. Juan Jose Olvera Mojardin</t>
  </si>
  <si>
    <t>Coordinador Area Contable y Administrativa
C.P. Lorena Salgado Tellez</t>
  </si>
  <si>
    <t>INSTITUTO MUNICIPAL DE VIVIENDA DE SAN MIGUEL DE ALLENDE, GTO.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</si>
</sst>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workbookViewId="0">
      <pane ySplit="2" topLeftCell="A74" activePane="bottomLeft" state="frozen"/>
      <selection pane="bottomLeft" activeCell="B113" sqref="B11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109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38724288.289999999</v>
      </c>
      <c r="D3" s="3">
        <f>SUM(D4+D43)</f>
        <v>183789741.23000002</v>
      </c>
      <c r="E3" s="3">
        <f>SUM(E4+E43)</f>
        <v>145508122.63000003</v>
      </c>
      <c r="F3" s="3">
        <f>C3+D3-E3</f>
        <v>77005906.889999986</v>
      </c>
      <c r="G3" s="4">
        <f>F3-C3</f>
        <v>38281618.599999987</v>
      </c>
    </row>
    <row r="4" spans="1:7" x14ac:dyDescent="0.2">
      <c r="A4" s="5">
        <v>1100</v>
      </c>
      <c r="B4" s="6" t="s">
        <v>4</v>
      </c>
      <c r="C4" s="7">
        <f>SUM(C5+C13+C21+C27+C33+C35+C38)</f>
        <v>14900741.560000001</v>
      </c>
      <c r="D4" s="7">
        <f>SUM(D5+D13+D21+D27+D33+D35+D38)</f>
        <v>54344062.68</v>
      </c>
      <c r="E4" s="7">
        <f>SUM(E5+E13+E21+E27+E33+E35+E38)</f>
        <v>54135645.990000002</v>
      </c>
      <c r="F4" s="7">
        <f t="shared" ref="F4:F67" si="0">C4+D4-E4</f>
        <v>15109158.249999993</v>
      </c>
      <c r="G4" s="8">
        <f t="shared" ref="G4:G67" si="1">F4-C4</f>
        <v>208416.68999999203</v>
      </c>
    </row>
    <row r="5" spans="1:7" x14ac:dyDescent="0.2">
      <c r="A5" s="5">
        <v>1110</v>
      </c>
      <c r="B5" s="6" t="s">
        <v>5</v>
      </c>
      <c r="C5" s="7">
        <f>SUM(C6:C12)</f>
        <v>4877579.3499999996</v>
      </c>
      <c r="D5" s="7">
        <f>SUM(D6:D12)</f>
        <v>43164031.229999997</v>
      </c>
      <c r="E5" s="7">
        <f>SUM(E6:E12)</f>
        <v>41468859.950000003</v>
      </c>
      <c r="F5" s="7">
        <f t="shared" si="0"/>
        <v>6572750.6299999952</v>
      </c>
      <c r="G5" s="8">
        <f t="shared" si="1"/>
        <v>1695171.2799999956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4877579.3499999996</v>
      </c>
      <c r="D8" s="10">
        <v>43164031.229999997</v>
      </c>
      <c r="E8" s="10">
        <v>41468859.950000003</v>
      </c>
      <c r="F8" s="10">
        <f t="shared" si="0"/>
        <v>6572750.6299999952</v>
      </c>
      <c r="G8" s="11">
        <f t="shared" si="1"/>
        <v>1695171.2799999956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10023162.210000001</v>
      </c>
      <c r="D13" s="7">
        <f>SUM(D14:D20)</f>
        <v>11096172.020000001</v>
      </c>
      <c r="E13" s="7">
        <f>SUM(E14:E20)</f>
        <v>12582926.609999999</v>
      </c>
      <c r="F13" s="7">
        <f t="shared" si="0"/>
        <v>8536407.6200000048</v>
      </c>
      <c r="G13" s="8">
        <f t="shared" si="1"/>
        <v>-1486754.5899999961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4686400</v>
      </c>
      <c r="D15" s="10">
        <v>445369.22</v>
      </c>
      <c r="E15" s="10">
        <v>442083.19</v>
      </c>
      <c r="F15" s="10">
        <f t="shared" si="0"/>
        <v>4689686.0299999993</v>
      </c>
      <c r="G15" s="11">
        <f t="shared" si="1"/>
        <v>3286.0299999993294</v>
      </c>
    </row>
    <row r="16" spans="1:7" x14ac:dyDescent="0.2">
      <c r="A16" s="9">
        <v>1123</v>
      </c>
      <c r="B16" s="22" t="s">
        <v>15</v>
      </c>
      <c r="C16" s="10">
        <v>0</v>
      </c>
      <c r="D16" s="10">
        <v>86592</v>
      </c>
      <c r="E16" s="10">
        <v>86592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0</v>
      </c>
      <c r="D18" s="10">
        <v>3500</v>
      </c>
      <c r="E18" s="10">
        <v>3500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5336762.21</v>
      </c>
      <c r="D20" s="10">
        <v>10560710.800000001</v>
      </c>
      <c r="E20" s="10">
        <v>12050751.42</v>
      </c>
      <c r="F20" s="10">
        <f t="shared" si="0"/>
        <v>3846721.5900000017</v>
      </c>
      <c r="G20" s="11">
        <f t="shared" si="1"/>
        <v>-1490040.6199999982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83859.429999999993</v>
      </c>
      <c r="E21" s="7">
        <f>SUM(E22:E26)</f>
        <v>83859.429999999993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25450.43</v>
      </c>
      <c r="E22" s="10">
        <v>25450.43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58409</v>
      </c>
      <c r="E23" s="10">
        <v>58409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23823546.73</v>
      </c>
      <c r="D43" s="7">
        <f>SUM(D44+D49+D55+D63+D72+D78+D84+D91+D97)</f>
        <v>129445678.55000001</v>
      </c>
      <c r="E43" s="7">
        <f>SUM(E44+E49+E55+E63+E72+E78+E84+E91+E97)</f>
        <v>91372476.640000015</v>
      </c>
      <c r="F43" s="7">
        <f t="shared" si="0"/>
        <v>61896748.639999986</v>
      </c>
      <c r="G43" s="8">
        <f t="shared" si="1"/>
        <v>38073201.909999982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1040800.29</v>
      </c>
      <c r="E49" s="14">
        <f>SUM(E50:E54)</f>
        <v>269500.37</v>
      </c>
      <c r="F49" s="14">
        <f t="shared" si="0"/>
        <v>771299.92</v>
      </c>
      <c r="G49" s="15">
        <f t="shared" si="1"/>
        <v>771299.92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1040800.29</v>
      </c>
      <c r="E53" s="13">
        <v>269500.37</v>
      </c>
      <c r="F53" s="13">
        <f t="shared" si="0"/>
        <v>771299.92</v>
      </c>
      <c r="G53" s="12">
        <f t="shared" si="1"/>
        <v>771299.92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23493210.719999999</v>
      </c>
      <c r="D55" s="14">
        <f>SUM(D56:D62)</f>
        <v>128352428.26000001</v>
      </c>
      <c r="E55" s="14">
        <f>SUM(E56:E62)</f>
        <v>90834717.439999998</v>
      </c>
      <c r="F55" s="14">
        <f t="shared" si="0"/>
        <v>61010921.540000021</v>
      </c>
      <c r="G55" s="15">
        <f t="shared" si="1"/>
        <v>37517710.820000023</v>
      </c>
    </row>
    <row r="56" spans="1:7" x14ac:dyDescent="0.2">
      <c r="A56" s="9">
        <v>1231</v>
      </c>
      <c r="B56" s="22" t="s">
        <v>51</v>
      </c>
      <c r="C56" s="10">
        <v>21704720.98</v>
      </c>
      <c r="D56" s="10">
        <v>128332928.26000001</v>
      </c>
      <c r="E56" s="10">
        <v>90815217.439999998</v>
      </c>
      <c r="F56" s="10">
        <f t="shared" si="0"/>
        <v>59222431.800000012</v>
      </c>
      <c r="G56" s="11">
        <f t="shared" si="1"/>
        <v>37517710.820000008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1788489.74</v>
      </c>
      <c r="D58" s="10">
        <v>0</v>
      </c>
      <c r="E58" s="10">
        <v>0</v>
      </c>
      <c r="F58" s="10">
        <f t="shared" si="0"/>
        <v>1788489.74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19500</v>
      </c>
      <c r="E61" s="10">
        <v>19500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1253734.0900000001</v>
      </c>
      <c r="D63" s="7">
        <f>SUM(D64:D71)</f>
        <v>52450</v>
      </c>
      <c r="E63" s="7">
        <f>SUM(E64:E71)</f>
        <v>3156.9</v>
      </c>
      <c r="F63" s="7">
        <f t="shared" si="0"/>
        <v>1303027.1900000002</v>
      </c>
      <c r="G63" s="8">
        <f t="shared" si="1"/>
        <v>49293.100000000093</v>
      </c>
    </row>
    <row r="64" spans="1:7" x14ac:dyDescent="0.2">
      <c r="A64" s="9">
        <v>1241</v>
      </c>
      <c r="B64" s="22" t="s">
        <v>59</v>
      </c>
      <c r="C64" s="10">
        <v>420069.53</v>
      </c>
      <c r="D64" s="10">
        <v>52450</v>
      </c>
      <c r="E64" s="10">
        <v>2257.9</v>
      </c>
      <c r="F64" s="10">
        <f t="shared" si="0"/>
        <v>470261.63</v>
      </c>
      <c r="G64" s="11">
        <f t="shared" si="1"/>
        <v>50192.099999999977</v>
      </c>
    </row>
    <row r="65" spans="1:7" x14ac:dyDescent="0.2">
      <c r="A65" s="9">
        <v>1242</v>
      </c>
      <c r="B65" s="22" t="s">
        <v>60</v>
      </c>
      <c r="C65" s="10">
        <v>11112.56</v>
      </c>
      <c r="D65" s="10">
        <v>0</v>
      </c>
      <c r="E65" s="10">
        <v>0</v>
      </c>
      <c r="F65" s="10">
        <f t="shared" si="0"/>
        <v>11112.56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821653</v>
      </c>
      <c r="D67" s="10">
        <v>0</v>
      </c>
      <c r="E67" s="10">
        <v>0</v>
      </c>
      <c r="F67" s="10">
        <f t="shared" si="0"/>
        <v>821653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899</v>
      </c>
      <c r="D69" s="10">
        <v>0</v>
      </c>
      <c r="E69" s="10">
        <v>899</v>
      </c>
      <c r="F69" s="10">
        <f t="shared" si="2"/>
        <v>0</v>
      </c>
      <c r="G69" s="11">
        <f t="shared" si="3"/>
        <v>-899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11914.66</v>
      </c>
      <c r="D72" s="7">
        <f>SUM(D73:D77)</f>
        <v>0</v>
      </c>
      <c r="E72" s="7">
        <f>SUM(E73:E77)</f>
        <v>487.5</v>
      </c>
      <c r="F72" s="7">
        <f t="shared" si="2"/>
        <v>11427.16</v>
      </c>
      <c r="G72" s="8">
        <f t="shared" si="3"/>
        <v>-487.5</v>
      </c>
    </row>
    <row r="73" spans="1:7" x14ac:dyDescent="0.2">
      <c r="A73" s="9">
        <v>1251</v>
      </c>
      <c r="B73" s="22" t="s">
        <v>68</v>
      </c>
      <c r="C73" s="10">
        <v>11914.66</v>
      </c>
      <c r="D73" s="10">
        <v>0</v>
      </c>
      <c r="E73" s="10">
        <v>487.5</v>
      </c>
      <c r="F73" s="10">
        <f t="shared" si="2"/>
        <v>11427.16</v>
      </c>
      <c r="G73" s="11">
        <f t="shared" si="3"/>
        <v>-487.5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-935312.74</v>
      </c>
      <c r="D78" s="7">
        <f>SUM(D79:D83)</f>
        <v>0</v>
      </c>
      <c r="E78" s="7">
        <f>SUM(E79:E83)</f>
        <v>264614.43</v>
      </c>
      <c r="F78" s="7">
        <f t="shared" si="2"/>
        <v>-1199927.17</v>
      </c>
      <c r="G78" s="8">
        <f t="shared" si="3"/>
        <v>-264614.42999999993</v>
      </c>
    </row>
    <row r="79" spans="1:7" x14ac:dyDescent="0.2">
      <c r="A79" s="9">
        <v>1261</v>
      </c>
      <c r="B79" s="22" t="s">
        <v>98</v>
      </c>
      <c r="C79" s="13">
        <v>-5010.95</v>
      </c>
      <c r="D79" s="13">
        <v>0</v>
      </c>
      <c r="E79" s="13">
        <v>60131.41</v>
      </c>
      <c r="F79" s="13">
        <f t="shared" si="2"/>
        <v>-65142.36</v>
      </c>
      <c r="G79" s="12">
        <f t="shared" si="3"/>
        <v>-60131.41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-924802.04</v>
      </c>
      <c r="D81" s="13">
        <v>0</v>
      </c>
      <c r="E81" s="13">
        <v>203017.19</v>
      </c>
      <c r="F81" s="13">
        <f t="shared" si="2"/>
        <v>-1127819.23</v>
      </c>
      <c r="G81" s="12">
        <f t="shared" si="3"/>
        <v>-203017.18999999994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-5499.75</v>
      </c>
      <c r="D83" s="13">
        <v>0</v>
      </c>
      <c r="E83" s="13">
        <v>1465.83</v>
      </c>
      <c r="F83" s="13">
        <f t="shared" si="2"/>
        <v>-6965.58</v>
      </c>
      <c r="G83" s="12">
        <f t="shared" si="3"/>
        <v>-1465.83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ht="56.25" x14ac:dyDescent="0.2">
      <c r="A107" s="30"/>
      <c r="B107" s="33" t="s">
        <v>107</v>
      </c>
      <c r="C107" s="34"/>
      <c r="D107" s="33" t="s">
        <v>108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2018-01-31T20:27:23Z</cp:lastPrinted>
  <dcterms:created xsi:type="dcterms:W3CDTF">2014-02-09T04:04:15Z</dcterms:created>
  <dcterms:modified xsi:type="dcterms:W3CDTF">2018-01-31T20:37:58Z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